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80845017\AppData\Local\rubicon\Acta Nova Client\Data\405225347\"/>
    </mc:Choice>
  </mc:AlternateContent>
  <bookViews>
    <workbookView xWindow="-120" yWindow="-120" windowWidth="38640" windowHeight="21240"/>
  </bookViews>
  <sheets>
    <sheet name="Données" sheetId="3" r:id="rId1"/>
    <sheet name="Calculs" sheetId="8" r:id="rId2"/>
    <sheet name="Synthèse" sheetId="5" r:id="rId3"/>
    <sheet name="Personnel requis et pers. dispo" sheetId="7" r:id="rId4"/>
  </sheets>
  <externalReferences>
    <externalReference r:id="rId5"/>
  </externalReferences>
  <definedNames>
    <definedName name="_xlnm.Print_Area" localSheetId="0">Données!$A$1:$F$38</definedName>
    <definedName name="_xlnm.Print_Area" localSheetId="3">'Personnel requis et pers. dispo'!$A$1:$I$7</definedName>
    <definedName name="_xlnm.Print_Area" localSheetId="2">Synthèse!$A$1:$H$24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8" l="1"/>
  <c r="D21" i="5" l="1"/>
  <c r="D19" i="5"/>
  <c r="D15" i="5"/>
  <c r="D14" i="5"/>
  <c r="D13" i="5"/>
  <c r="D12" i="5"/>
  <c r="D9" i="5"/>
  <c r="D10" i="5" s="1"/>
  <c r="D8" i="5"/>
  <c r="D7" i="5"/>
  <c r="D5" i="5"/>
  <c r="D34" i="8" l="1"/>
  <c r="E33" i="8"/>
  <c r="B33" i="8"/>
  <c r="E32" i="8"/>
  <c r="B32" i="8"/>
  <c r="E31" i="8"/>
  <c r="B31" i="8"/>
  <c r="E30" i="8"/>
  <c r="B30" i="8"/>
  <c r="E29" i="8"/>
  <c r="E28" i="8"/>
  <c r="E27" i="8"/>
  <c r="F25" i="8"/>
  <c r="E17" i="8"/>
  <c r="F12" i="8"/>
  <c r="D12" i="8"/>
  <c r="C12" i="8"/>
  <c r="B12" i="8"/>
  <c r="F11" i="8"/>
  <c r="D11" i="8"/>
  <c r="C11" i="8"/>
  <c r="B11" i="8"/>
  <c r="F10" i="8"/>
  <c r="D10" i="8"/>
  <c r="C10" i="8"/>
  <c r="F9" i="8"/>
  <c r="D9" i="8"/>
  <c r="C9" i="8"/>
  <c r="F8" i="8"/>
  <c r="D8" i="8"/>
  <c r="C8" i="8"/>
  <c r="I8" i="8" s="1"/>
  <c r="F7" i="8"/>
  <c r="D7" i="8"/>
  <c r="C7" i="8"/>
  <c r="I7" i="8" s="1"/>
  <c r="F6" i="8"/>
  <c r="D6" i="8"/>
  <c r="C6" i="8"/>
  <c r="G6" i="8" s="1"/>
  <c r="F5" i="8"/>
  <c r="D5" i="8"/>
  <c r="C5" i="8"/>
  <c r="I5" i="8" l="1"/>
  <c r="G10" i="8"/>
  <c r="I11" i="8"/>
  <c r="G12" i="8"/>
  <c r="G5" i="8"/>
  <c r="G7" i="8"/>
  <c r="I9" i="8"/>
  <c r="G8" i="8"/>
  <c r="G13" i="8" s="1"/>
  <c r="G11" i="8"/>
  <c r="C13" i="8"/>
  <c r="I10" i="8"/>
  <c r="I12" i="8"/>
  <c r="G9" i="8"/>
  <c r="I6" i="8"/>
  <c r="H6" i="7"/>
  <c r="G7" i="7"/>
  <c r="F7" i="7"/>
  <c r="E7" i="7"/>
  <c r="D7" i="7"/>
  <c r="C7" i="7"/>
  <c r="H7" i="7" s="1"/>
  <c r="I13" i="8" l="1"/>
  <c r="E15" i="8" s="1"/>
  <c r="E19" i="8"/>
  <c r="E20" i="8" s="1"/>
  <c r="F24" i="8" s="1"/>
  <c r="F26" i="8" s="1"/>
  <c r="E16" i="8"/>
  <c r="E13" i="7"/>
  <c r="F27" i="8" l="1"/>
  <c r="F28" i="8" s="1"/>
  <c r="F29" i="8" s="1"/>
  <c r="F30" i="8" s="1"/>
  <c r="F31" i="8" s="1"/>
  <c r="F32" i="8" s="1"/>
  <c r="F33" i="8" s="1"/>
  <c r="E34" i="8" l="1"/>
  <c r="F34" i="8"/>
  <c r="F35" i="8" s="1"/>
  <c r="D37" i="8" l="1"/>
  <c r="E37" i="8"/>
  <c r="F36" i="8"/>
  <c r="D39" i="8"/>
  <c r="E39" i="8"/>
  <c r="E38" i="8" l="1"/>
  <c r="E41" i="8" s="1"/>
  <c r="E42" i="8" s="1"/>
  <c r="D38" i="8"/>
  <c r="D22" i="5" l="1"/>
  <c r="E14" i="7" s="1"/>
  <c r="E15" i="7" s="1"/>
</calcChain>
</file>

<file path=xl/sharedStrings.xml><?xml version="1.0" encoding="utf-8"?>
<sst xmlns="http://schemas.openxmlformats.org/spreadsheetml/2006/main" count="192" uniqueCount="132">
  <si>
    <t>h</t>
  </si>
  <si>
    <t>I.</t>
  </si>
  <si>
    <t>A.</t>
  </si>
  <si>
    <t>B.</t>
  </si>
  <si>
    <t>II.</t>
  </si>
  <si>
    <t>III.</t>
  </si>
  <si>
    <t>IV.</t>
  </si>
  <si>
    <t>V.</t>
  </si>
  <si>
    <t>CALCUL DES BESOINS EN PERSONNEL INTRODUCTION DES DONNÉES</t>
  </si>
  <si>
    <t>Indication des besoins</t>
  </si>
  <si>
    <t>(1) Type d'équipe</t>
  </si>
  <si>
    <t>(2) interventions/ semaine</t>
  </si>
  <si>
    <t>(4) coll/équipe</t>
  </si>
  <si>
    <t>Équipe du matin (lun-ven)</t>
  </si>
  <si>
    <t>Équipe de l'après-midi (lun-ven)</t>
  </si>
  <si>
    <t>Équipe du matin (sam-dim)</t>
  </si>
  <si>
    <t>Équipe de l'après-midi (sam-dim)</t>
  </si>
  <si>
    <t>Équipe de nuit (sam-dim)</t>
  </si>
  <si>
    <t>Équipe de nuit (lun-ven)</t>
  </si>
  <si>
    <t>Indication des absences</t>
  </si>
  <si>
    <t xml:space="preserve">(6) Semaines de travail par an </t>
  </si>
  <si>
    <t>(7) Jours de congé</t>
  </si>
  <si>
    <t>(8) Jours de compensation</t>
  </si>
  <si>
    <t>semaines</t>
  </si>
  <si>
    <t>jours</t>
  </si>
  <si>
    <t>par collaborateur</t>
  </si>
  <si>
    <t>pour cent</t>
  </si>
  <si>
    <t>Champs gris</t>
  </si>
  <si>
    <t>À remplir</t>
  </si>
  <si>
    <t xml:space="preserve">Champs verts </t>
  </si>
  <si>
    <t>Champs de résultats ou données fixes</t>
  </si>
  <si>
    <t>Indication:</t>
  </si>
  <si>
    <t xml:space="preserve">N'ajouter de données que dans les champs gris. </t>
  </si>
  <si>
    <t>Explications concernant les champs dans lesquels ajouter des données:</t>
  </si>
  <si>
    <t>Type d'équipe</t>
  </si>
  <si>
    <t>Interventions/semaine</t>
  </si>
  <si>
    <t>Heures/plage de travail</t>
  </si>
  <si>
    <t>Collaborateurs/équipe</t>
  </si>
  <si>
    <t xml:space="preserve">Veuillez indiquer combien de fois dans la semaine l'équipe intervient. </t>
  </si>
  <si>
    <t xml:space="preserve">Veuillez indiquer la durée de la plage de travail (en heures).  </t>
  </si>
  <si>
    <t>Temps de trav. hebd. à effectuer (pour un plein temps)</t>
  </si>
  <si>
    <t>Veuillez indiquer le temps de travail hebdomadaire à effectuer pour un collaborateur à plein temps.</t>
  </si>
  <si>
    <t>Semaines de travail/an</t>
  </si>
  <si>
    <t>Jours de congé</t>
  </si>
  <si>
    <t xml:space="preserve">Veuillez indiquer le nombre de semaines de travail par an (déduction faite des éventuels vacances d'entreprise/arrêts de production/révisions lors desquels aucun collaborateur ne travaille dans l'entreprise). L'indication du nombre de semaines de travail (après les déductions indiquées) sert de base au calcul des absences. </t>
  </si>
  <si>
    <t>Veuillez indiquer le nombre annuel de jours de congé pour un collaborateur à plein temps (déduction faite des vacances d'entreprise)</t>
  </si>
  <si>
    <t>Jours de compensation</t>
  </si>
  <si>
    <t>Veuillez indiquer le nombre de jours de compensation, p. ex. pour travail les jours fériés ou travail de nuit régulier</t>
  </si>
  <si>
    <t>Formation continue</t>
  </si>
  <si>
    <t xml:space="preserve">Veuillez indiquer le nombre de jours par collaborateur pendant lesquels une formation continue ou des mesures de qualification fixées d'avance sont prévues. </t>
  </si>
  <si>
    <t>Autres absences</t>
  </si>
  <si>
    <t xml:space="preserve">Veuillez indiquer le nombre moyen de jours d'absence pour d'autres motifs par collaborateur </t>
  </si>
  <si>
    <t>Exemples d'autres absences:</t>
  </si>
  <si>
    <t>Absences dues à un avoir en temps pour le temps consacré à se changer et à se laver</t>
  </si>
  <si>
    <t xml:space="preserve">Congé supplémentaire </t>
  </si>
  <si>
    <t>Jours pour raisons familiales</t>
  </si>
  <si>
    <t xml:space="preserve">Absences en raison d'interventions pour les sapeurs-pompiers d'entreprise </t>
  </si>
  <si>
    <t>Réserve militaire/cours de répétition</t>
  </si>
  <si>
    <t>Absence pour maladie</t>
  </si>
  <si>
    <t>DONNÉES CONCERNANT LE PERSONNEL DISPONIBLE</t>
  </si>
  <si>
    <t>Nombre de collaborateurs</t>
  </si>
  <si>
    <t>Somme</t>
  </si>
  <si>
    <t>Heures hebdomadaires à disposition</t>
  </si>
  <si>
    <t>champ gris</t>
  </si>
  <si>
    <t>champ vert</t>
  </si>
  <si>
    <t>champ de résultat ou données fixes</t>
  </si>
  <si>
    <t>CALCUL DES BESOINS EN PERSONNEL SYNTHÈSE</t>
  </si>
  <si>
    <t>Les collaborateurs en équivalents plein temps sont présents à</t>
  </si>
  <si>
    <t>par semaine</t>
  </si>
  <si>
    <t>personnes</t>
  </si>
  <si>
    <t>h (pour un plein temps)</t>
  </si>
  <si>
    <t>Il reste donc par EPT par an</t>
  </si>
  <si>
    <t>jours de présence</t>
  </si>
  <si>
    <r>
      <t>pour cent</t>
    </r>
    <r>
      <rPr>
        <sz val="11"/>
        <color theme="1"/>
        <rFont val="Tahoma"/>
        <family val="2"/>
      </rPr>
      <t xml:space="preserve"> (facteur d'absence)</t>
    </r>
  </si>
  <si>
    <t>Besoins en personnel sans réserve</t>
  </si>
  <si>
    <t>Besoins en personnel avec réserve</t>
  </si>
  <si>
    <t>EPT</t>
  </si>
  <si>
    <t>correspond à</t>
  </si>
  <si>
    <t>N'ajouter de données que dans les onglets "Données" et "Personnel requis et pers. dispo"</t>
  </si>
  <si>
    <t>Temps de travail hebdo.</t>
  </si>
  <si>
    <t>Volume d'heures travaillées par semaine</t>
  </si>
  <si>
    <t>h hebdomadaires</t>
  </si>
  <si>
    <t xml:space="preserve">Ils sont absents à </t>
  </si>
  <si>
    <t>Différence entre l'offre et les besoins</t>
  </si>
  <si>
    <t>CALCUL DE LA DIFFÉRENCE ENTRE LES BESOINS ET L'OFFRE</t>
  </si>
  <si>
    <t>h hebdo.</t>
  </si>
  <si>
    <t>champ où ajouter des données</t>
  </si>
  <si>
    <t>(3) heure/plage de travail</t>
  </si>
  <si>
    <t>(9) Jours de formation continue</t>
  </si>
  <si>
    <t>(10) Autres absences (pour lesquelles des remplaçants sont à prévoir):</t>
  </si>
  <si>
    <t>(11) Pourcentage d'absence pour maladie</t>
  </si>
  <si>
    <t xml:space="preserve">(ap. déduction des j. de fermeture de l'entr.) </t>
  </si>
  <si>
    <t>Veuillez indiquer les différents types d'équipes (p. ex. équipe du matin, équipe de l'après-midi, équipe de nuit, équipe du matin le week-end...)</t>
  </si>
  <si>
    <t>Dotation moyenne d'une équipe</t>
  </si>
  <si>
    <t>Durée moyenne d'une plage de travail</t>
  </si>
  <si>
    <t>Nombre moyen de jours libres par semaine par EPT</t>
  </si>
  <si>
    <t>Nombre moyen d'interventions par EPT</t>
  </si>
  <si>
    <t>Pour couvrir la réserve, les besoins en personnel sont donc de</t>
  </si>
  <si>
    <t xml:space="preserve">Le personnel nécessaire pour doter les équipes est ici de 31,00 EPT sans compter la réserve et de 36,94 EPT avec la réserve. La réserve permet de couvrir toutes les absences indiquées. Les 36,94 EPT correspondent aux 1477,74 heures hebdomadaires requises.  </t>
  </si>
  <si>
    <t>Nombre d'heures hebdo.</t>
  </si>
  <si>
    <t>Besoins en personnel, réserve incluse</t>
  </si>
  <si>
    <t>CALCULS</t>
  </si>
  <si>
    <t>Équipe</t>
  </si>
  <si>
    <t>Coll./équipe</t>
  </si>
  <si>
    <t>Total des heures/type d'équipe</t>
  </si>
  <si>
    <t>Nbre d'interventions/type d'équipe</t>
  </si>
  <si>
    <t>Dotation moyenne</t>
  </si>
  <si>
    <t>Heures de travail à effectuer par semaine</t>
  </si>
  <si>
    <t>h (plein temps)</t>
  </si>
  <si>
    <t>Durée moy. de la plage de trav.</t>
  </si>
  <si>
    <t>Nbre moy. d'interventions</t>
  </si>
  <si>
    <t>Planification d'une réserve</t>
  </si>
  <si>
    <t>Jours de travail par semaine</t>
  </si>
  <si>
    <t>Semaines de travail par an (fermetures de l'entreprise prises en considération)</t>
  </si>
  <si>
    <t>Jours de travail par an</t>
  </si>
  <si>
    <t>- Jours de congé</t>
  </si>
  <si>
    <t>- Jours de compensation</t>
  </si>
  <si>
    <t>- Jours de formation continue</t>
  </si>
  <si>
    <t>- Pourcentage d'absence pour maladie</t>
  </si>
  <si>
    <t>Jours de présence par an</t>
  </si>
  <si>
    <t>Jours d'absence par an</t>
  </si>
  <si>
    <t>Présences</t>
  </si>
  <si>
    <t>Absences</t>
  </si>
  <si>
    <t>Facteur d'absence</t>
  </si>
  <si>
    <t>heures hebdomadaires</t>
  </si>
  <si>
    <t>Veuillez indiquer combien de collaborateurs sont effectivement requis dans cette équipe (sans réserve pour les congés, la maladie...).</t>
  </si>
  <si>
    <t>(5) Temps de travail hebdomadaire à effectuer (pour un plein temps)</t>
  </si>
  <si>
    <t>Veuillez indiquer le pourcentage moyen d'absence pour maladie</t>
  </si>
  <si>
    <t>Dans cet exemple, il y a donc une équipe du matin, une équipe de l'après-midi et une équipe de nuit du lundi au dimanche, avec des plages de travail de 8 heures. Du lundi au vendredi, les équipes du matin et de l'après-midi requièrent huit collaborateurs; pour l'équipe de nuit, sept personnes suffisent. Le samedi et le dimanche, sept collaborateurs sont requis dans les équipes du matin et de l'après-midi et six le sont dans l'équipe de nuit.
Le nombre d'heures à effectuer par semaine est de 40 pour les collaborateurs à plein temps dans cet exemple et il n'y a pas d'interruption du travail dans l'année. Les collaborateurs disposent de 20 jours de congé, de cinq jours de compensation et de trois jours de formation continue. Le pourcentage moyen d'absence pour maladie est de 6%.</t>
  </si>
  <si>
    <t xml:space="preserve">Temps de travail hebdomadaire à effectuer </t>
  </si>
  <si>
    <t xml:space="preserve">Cet exemple comporte 30 collaborateurs avec un temps de travail hebdomadaire de 40 heures, huit collaborateurs avec un temps de travail hebdomadaire de 38 heures et deux autres avec un temps de travail hebdomadaire de 35 heures. On arrive à un total de 1574 heures hebdomadaires disponibles. Les besoins peuvent être couverts et il existe encore une marge, par exemple pour des mesures de qualification. 
Indication: il est souvent judicieux de faire appel à un plus grand nombre de collaborateurs avec un temps de travail hebdomadaire réduit.  </t>
  </si>
  <si>
    <t>Heures de fonctionnement par semaine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</si>
</sst>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8">
    <font>
      <sz val="11"/>
      <color theme="1"/>
      <name val="Calibri"/>
      <family val="2"/>
      <scheme val="minor"/>
    </font>
    <font>
      <sz val="11"/>
      <color theme="1"/>
      <name val="Calibri"/>
      <family val="2"/>
      <scheme val="minor"/>
    </font>
    <font>
      <sz val="11"/>
      <color theme="1"/>
      <name val="Tahoma"/>
      <family val="2"/>
    </font>
    <font>
      <sz val="10"/>
      <color theme="1"/>
      <name val="RotisSansSerif"/>
      <family val="2"/>
    </font>
    <font>
      <b/>
      <sz val="11"/>
      <color theme="1"/>
      <name val="Tahoma"/>
      <family val="2"/>
    </font>
    <font>
      <b/>
      <sz val="12"/>
      <color theme="1"/>
      <name val="Tahoma"/>
      <family val="2"/>
    </font>
    <font>
      <sz val="12"/>
      <color theme="1"/>
      <name val="Tahoma"/>
      <family val="2"/>
    </font>
    <font>
      <sz val="12"/>
      <color theme="1"/>
      <name val="Calibri"/>
      <family val="2"/>
      <scheme val="minor"/>
    </font>
    <font>
      <sz val="11"/>
      <name val="Tahoma"/>
      <family val="2"/>
    </font>
    <font>
      <sz val="11"/>
      <color theme="3"/>
      <name val="Tahoma"/>
      <family val="2"/>
    </font>
    <font>
      <sz val="11"/>
      <color rgb="FFFF0000"/>
      <name val="Tahoma"/>
      <family val="2"/>
    </font>
    <font>
      <b/>
      <i/>
      <sz val="11"/>
      <color rgb="FFFF0000"/>
      <name val="Tahoma"/>
      <family val="2"/>
    </font>
    <font>
      <sz val="10"/>
      <color rgb="FFFF0000"/>
      <name val="Tahoma"/>
      <family val="2"/>
    </font>
    <font>
      <b/>
      <sz val="12"/>
      <color theme="1"/>
      <name val="Calibri"/>
      <family val="2"/>
      <scheme val="minor"/>
    </font>
    <font>
      <b/>
      <sz val="11"/>
      <name val="Tahoma"/>
      <family val="2"/>
    </font>
    <font>
      <i/>
      <sz val="11"/>
      <name val="Tahoma"/>
      <family val="2"/>
    </font>
    <font>
      <b/>
      <sz val="12"/>
      <name val="Calibri"/>
      <family val="2"/>
      <scheme val="minor"/>
    </font>
    <font>
      <sz val="11"/>
      <name val="Calibri"/>
      <family val="2"/>
      <scheme val="minor"/>
    </font>
    <font>
      <b/>
      <sz val="11"/>
      <color rgb="FF002441"/>
      <name val="Tahoma"/>
      <family val="2"/>
    </font>
    <font>
      <sz val="11"/>
      <color rgb="FF002441"/>
      <name val="Tahoma"/>
      <family val="2"/>
    </font>
    <font>
      <sz val="12"/>
      <color rgb="FF002441"/>
      <name val="Tahoma"/>
      <family val="2"/>
    </font>
    <font>
      <b/>
      <sz val="14"/>
      <color theme="0"/>
      <name val="Tahoma"/>
      <family val="2"/>
    </font>
    <font>
      <sz val="14"/>
      <color theme="1"/>
      <name val="Tahoma"/>
      <family val="2"/>
    </font>
    <font>
      <sz val="14"/>
      <color theme="1"/>
      <name val="Calibri"/>
      <family val="2"/>
      <scheme val="minor"/>
    </font>
    <font>
      <b/>
      <sz val="14"/>
      <color theme="1"/>
      <name val="Tahoma"/>
      <family val="2"/>
    </font>
    <font>
      <b/>
      <sz val="14"/>
      <color theme="0"/>
      <name val="Calibri"/>
      <family val="2"/>
      <scheme val="minor"/>
    </font>
    <font>
      <sz val="14"/>
      <color theme="0"/>
      <name val="Calibri"/>
      <family val="2"/>
      <scheme val="minor"/>
    </font>
    <font>
      <sz val="10"/>
      <color theme="1"/>
      <name val="Arial"/>
      <family val="2"/>
    </font>
    <font>
      <b/>
      <sz val="14"/>
      <name val="Tahoma"/>
      <family val="2"/>
    </font>
    <font>
      <sz val="14"/>
      <name val="Tahoma"/>
      <family val="2"/>
    </font>
    <font>
      <sz val="12"/>
      <name val="Tahoma"/>
      <family val="2"/>
    </font>
    <font>
      <b/>
      <sz val="12"/>
      <name val="Tahoma"/>
      <family val="2"/>
    </font>
    <font>
      <sz val="8"/>
      <name val="Calibri"/>
      <family val="2"/>
      <scheme val="minor"/>
    </font>
    <font>
      <sz val="12"/>
      <color rgb="FFFF0000"/>
      <name val="Tahoma"/>
      <family val="2"/>
    </font>
    <font>
      <i/>
      <sz val="11"/>
      <color rgb="FF002441"/>
      <name val="Tahoma"/>
      <family val="2"/>
    </font>
    <font>
      <b/>
      <i/>
      <sz val="11"/>
      <name val="Tahoma"/>
      <family val="2"/>
    </font>
    <font>
      <sz val="11"/>
      <color theme="1"/>
      <name val="Arial"/>
      <family val="2"/>
    </font>
    <font>
      <b/>
      <sz val="12"/>
      <color rgb="FFFF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rgb="FFD5E6A9"/>
        <bgColor indexed="64"/>
      </patternFill>
    </fill>
    <fill>
      <patternFill patternType="solid">
        <fgColor rgb="FFB0D354"/>
        <bgColor indexed="64"/>
      </patternFill>
    </fill>
  </fills>
  <borders count="2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7" fillId="0" borderId="0"/>
  </cellStyleXfs>
  <cellXfs count="250">
    <xf numFmtId="0" fontId="0" fillId="0" borderId="0" xfId="0"/>
    <xf numFmtId="0" fontId="2" fillId="0" borderId="0" xfId="0" applyFont="1"/>
    <xf numFmtId="0" fontId="4" fillId="0" borderId="0" xfId="2" applyFont="1" applyBorder="1"/>
    <xf numFmtId="0" fontId="5" fillId="2" borderId="0" xfId="0" applyFont="1" applyFill="1"/>
    <xf numFmtId="0" fontId="6" fillId="0" borderId="0" xfId="0" applyFont="1"/>
    <xf numFmtId="0" fontId="7" fillId="0" borderId="0" xfId="0" applyFont="1"/>
    <xf numFmtId="0" fontId="8" fillId="0" borderId="2" xfId="0" applyFont="1" applyFill="1" applyBorder="1" applyAlignment="1">
      <alignment wrapText="1"/>
    </xf>
    <xf numFmtId="0" fontId="8" fillId="0" borderId="4" xfId="0" applyFont="1" applyFill="1" applyBorder="1" applyAlignment="1">
      <alignment wrapText="1"/>
    </xf>
    <xf numFmtId="0" fontId="8" fillId="0" borderId="11" xfId="0" applyFont="1" applyFill="1" applyBorder="1" applyAlignment="1">
      <alignment horizontal="center" wrapText="1"/>
    </xf>
    <xf numFmtId="2" fontId="2" fillId="0" borderId="5" xfId="0" applyNumberFormat="1" applyFont="1" applyFill="1" applyBorder="1"/>
    <xf numFmtId="0" fontId="2" fillId="0" borderId="5" xfId="0" applyFont="1" applyFill="1" applyBorder="1"/>
    <xf numFmtId="0" fontId="2" fillId="0" borderId="6" xfId="0" quotePrefix="1" applyFont="1" applyFill="1" applyBorder="1"/>
    <xf numFmtId="1" fontId="2" fillId="0" borderId="7" xfId="0" applyNumberFormat="1" applyFont="1" applyFill="1" applyBorder="1"/>
    <xf numFmtId="0" fontId="2" fillId="0" borderId="9" xfId="0" quotePrefix="1" applyFont="1" applyFill="1" applyBorder="1"/>
    <xf numFmtId="0" fontId="2" fillId="0" borderId="14" xfId="0" quotePrefix="1" applyFont="1" applyFill="1" applyBorder="1"/>
    <xf numFmtId="2" fontId="2" fillId="0" borderId="4" xfId="0" applyNumberFormat="1" applyFont="1" applyFill="1" applyBorder="1"/>
    <xf numFmtId="0" fontId="4" fillId="0" borderId="2" xfId="0" applyFont="1" applyFill="1" applyBorder="1"/>
    <xf numFmtId="0" fontId="4" fillId="0" borderId="6" xfId="0" applyFont="1" applyFill="1" applyBorder="1"/>
    <xf numFmtId="0" fontId="4" fillId="0" borderId="12" xfId="0" applyFont="1" applyFill="1" applyBorder="1"/>
    <xf numFmtId="2" fontId="4" fillId="0" borderId="12" xfId="0" applyNumberFormat="1" applyFont="1" applyFill="1" applyBorder="1"/>
    <xf numFmtId="0" fontId="4" fillId="0" borderId="7" xfId="0" applyFont="1" applyFill="1" applyBorder="1"/>
    <xf numFmtId="0" fontId="4" fillId="0" borderId="0" xfId="0" applyFont="1" applyFill="1" applyBorder="1"/>
    <xf numFmtId="0" fontId="2" fillId="0" borderId="0" xfId="0" applyFont="1" applyFill="1"/>
    <xf numFmtId="0" fontId="2" fillId="0" borderId="0" xfId="0" applyFont="1" applyFill="1" applyBorder="1"/>
    <xf numFmtId="0" fontId="0" fillId="0" borderId="0" xfId="0" applyFill="1"/>
    <xf numFmtId="0" fontId="13" fillId="0" borderId="0" xfId="0" applyFont="1"/>
    <xf numFmtId="0" fontId="8" fillId="0" borderId="0" xfId="0" applyFont="1"/>
    <xf numFmtId="0" fontId="4" fillId="0" borderId="5" xfId="0" applyFont="1" applyFill="1" applyBorder="1" applyAlignment="1">
      <alignment wrapText="1"/>
    </xf>
    <xf numFmtId="0" fontId="4" fillId="0" borderId="6" xfId="0" applyFont="1" applyFill="1" applyBorder="1" applyAlignment="1">
      <alignment horizontal="center" wrapText="1"/>
    </xf>
    <xf numFmtId="0" fontId="8" fillId="0" borderId="5" xfId="0" applyFont="1" applyFill="1" applyBorder="1" applyAlignment="1">
      <alignment horizontal="center" wrapText="1"/>
    </xf>
    <xf numFmtId="0" fontId="8" fillId="0" borderId="6" xfId="0" applyFont="1" applyFill="1" applyBorder="1" applyAlignment="1">
      <alignment wrapText="1"/>
    </xf>
    <xf numFmtId="0" fontId="8" fillId="0" borderId="7" xfId="0" applyFont="1" applyFill="1" applyBorder="1" applyAlignment="1">
      <alignment wrapText="1"/>
    </xf>
    <xf numFmtId="0" fontId="9" fillId="0" borderId="5"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wrapText="1"/>
    </xf>
    <xf numFmtId="0" fontId="8" fillId="0" borderId="10" xfId="0" applyFont="1" applyFill="1" applyBorder="1" applyAlignment="1">
      <alignment wrapText="1"/>
    </xf>
    <xf numFmtId="0" fontId="9" fillId="0" borderId="8" xfId="0" applyFont="1" applyFill="1" applyBorder="1" applyAlignment="1">
      <alignment horizontal="center" wrapText="1"/>
    </xf>
    <xf numFmtId="0" fontId="8" fillId="0" borderId="11" xfId="0" applyFont="1" applyFill="1" applyBorder="1" applyAlignment="1">
      <alignment wrapText="1"/>
    </xf>
    <xf numFmtId="0" fontId="10" fillId="0" borderId="11" xfId="0" applyFont="1" applyFill="1" applyBorder="1" applyAlignment="1">
      <alignment horizontal="center" wrapText="1"/>
    </xf>
    <xf numFmtId="0" fontId="2" fillId="0" borderId="0" xfId="0" applyFont="1" applyFill="1" applyAlignment="1">
      <alignment horizontal="right"/>
    </xf>
    <xf numFmtId="0" fontId="2" fillId="0" borderId="12" xfId="0" applyFont="1" applyFill="1" applyBorder="1" applyAlignment="1">
      <alignment wrapText="1"/>
    </xf>
    <xf numFmtId="2" fontId="9" fillId="0" borderId="12" xfId="0" applyNumberFormat="1" applyFont="1" applyFill="1" applyBorder="1" applyAlignment="1">
      <alignment wrapText="1"/>
    </xf>
    <xf numFmtId="0" fontId="2" fillId="0" borderId="7" xfId="0" applyFont="1" applyFill="1" applyBorder="1" applyAlignment="1">
      <alignment wrapText="1"/>
    </xf>
    <xf numFmtId="0" fontId="2" fillId="0" borderId="0" xfId="0" applyFont="1" applyFill="1" applyAlignment="1">
      <alignment wrapText="1"/>
    </xf>
    <xf numFmtId="0" fontId="2" fillId="0" borderId="6" xfId="0" applyFont="1" applyFill="1" applyBorder="1" applyAlignment="1">
      <alignment wrapText="1"/>
    </xf>
    <xf numFmtId="0" fontId="8" fillId="0" borderId="12" xfId="0" applyFont="1" applyFill="1" applyBorder="1" applyAlignment="1">
      <alignment wrapText="1"/>
    </xf>
    <xf numFmtId="0" fontId="2" fillId="0" borderId="6" xfId="0" applyFont="1" applyFill="1" applyBorder="1"/>
    <xf numFmtId="0" fontId="2" fillId="0" borderId="12" xfId="0" applyFont="1" applyFill="1" applyBorder="1"/>
    <xf numFmtId="0" fontId="2" fillId="0" borderId="7" xfId="0" applyFont="1" applyFill="1" applyBorder="1"/>
    <xf numFmtId="0" fontId="10" fillId="0" borderId="0" xfId="0" applyFont="1" applyFill="1" applyBorder="1"/>
    <xf numFmtId="0" fontId="2" fillId="0" borderId="13" xfId="0" applyFont="1" applyFill="1" applyBorder="1"/>
    <xf numFmtId="10" fontId="8" fillId="0" borderId="10" xfId="1" applyNumberFormat="1" applyFont="1" applyFill="1" applyBorder="1"/>
    <xf numFmtId="2" fontId="2" fillId="0" borderId="8" xfId="0" applyNumberFormat="1" applyFont="1" applyFill="1" applyBorder="1"/>
    <xf numFmtId="0" fontId="2" fillId="0" borderId="15" xfId="0" applyFont="1" applyFill="1" applyBorder="1"/>
    <xf numFmtId="0" fontId="2" fillId="0" borderId="15" xfId="0" applyFont="1" applyFill="1" applyBorder="1" applyAlignment="1">
      <alignment horizontal="right"/>
    </xf>
    <xf numFmtId="2" fontId="2" fillId="0" borderId="16" xfId="0" applyNumberFormat="1" applyFont="1" applyFill="1" applyBorder="1"/>
    <xf numFmtId="0" fontId="2" fillId="0" borderId="2" xfId="0" applyFont="1" applyFill="1" applyBorder="1"/>
    <xf numFmtId="0" fontId="2" fillId="0" borderId="3" xfId="0" applyFont="1" applyFill="1" applyBorder="1"/>
    <xf numFmtId="0" fontId="2" fillId="0" borderId="3" xfId="0" applyFont="1" applyFill="1" applyBorder="1" applyAlignment="1">
      <alignment horizontal="right"/>
    </xf>
    <xf numFmtId="10" fontId="2" fillId="0" borderId="4" xfId="1" applyNumberFormat="1" applyFont="1" applyFill="1" applyBorder="1"/>
    <xf numFmtId="164" fontId="2" fillId="0" borderId="11" xfId="0" applyNumberFormat="1" applyFont="1" applyFill="1" applyBorder="1"/>
    <xf numFmtId="0" fontId="12" fillId="0" borderId="0" xfId="0" applyFont="1" applyFill="1" applyBorder="1"/>
    <xf numFmtId="10" fontId="2" fillId="0" borderId="7" xfId="1" applyNumberFormat="1" applyFont="1" applyFill="1" applyBorder="1"/>
    <xf numFmtId="164" fontId="2" fillId="0" borderId="5" xfId="0" applyNumberFormat="1" applyFont="1" applyFill="1" applyBorder="1"/>
    <xf numFmtId="2" fontId="4" fillId="0" borderId="12" xfId="0" applyNumberFormat="1" applyFont="1" applyFill="1" applyBorder="1" applyAlignment="1">
      <alignment wrapText="1"/>
    </xf>
    <xf numFmtId="0" fontId="4" fillId="0" borderId="7" xfId="0" applyFont="1" applyFill="1" applyBorder="1" applyAlignment="1">
      <alignment wrapText="1"/>
    </xf>
    <xf numFmtId="2" fontId="2" fillId="0" borderId="12" xfId="0" applyNumberFormat="1" applyFont="1" applyFill="1" applyBorder="1" applyAlignment="1">
      <alignment wrapText="1"/>
    </xf>
    <xf numFmtId="0" fontId="4" fillId="0" borderId="17" xfId="0" applyFont="1" applyFill="1" applyBorder="1"/>
    <xf numFmtId="0" fontId="4" fillId="0" borderId="18" xfId="0" applyFont="1" applyFill="1" applyBorder="1"/>
    <xf numFmtId="2" fontId="4" fillId="0" borderId="7" xfId="0" applyNumberFormat="1" applyFont="1" applyFill="1" applyBorder="1"/>
    <xf numFmtId="0" fontId="2" fillId="0" borderId="18" xfId="0" applyFont="1" applyFill="1" applyBorder="1"/>
    <xf numFmtId="0" fontId="4" fillId="0" borderId="0" xfId="0" applyFont="1" applyFill="1"/>
    <xf numFmtId="0" fontId="2" fillId="0" borderId="0" xfId="0" quotePrefix="1" applyFont="1" applyFill="1" applyAlignment="1">
      <alignment wrapText="1"/>
    </xf>
    <xf numFmtId="0" fontId="8" fillId="0" borderId="0" xfId="0" applyFont="1" applyFill="1"/>
    <xf numFmtId="0" fontId="16" fillId="0" borderId="0" xfId="0" applyFont="1"/>
    <xf numFmtId="0" fontId="17" fillId="0" borderId="0" xfId="0" applyFont="1"/>
    <xf numFmtId="0" fontId="2" fillId="0" borderId="6" xfId="0" quotePrefix="1" applyFont="1" applyFill="1" applyBorder="1" applyAlignment="1">
      <alignment horizontal="left"/>
    </xf>
    <xf numFmtId="0" fontId="17" fillId="0" borderId="0" xfId="0" applyFont="1" applyFill="1"/>
    <xf numFmtId="0" fontId="8" fillId="0" borderId="5" xfId="0" applyFont="1" applyFill="1" applyBorder="1" applyAlignment="1">
      <alignment horizontal="left" wrapText="1"/>
    </xf>
    <xf numFmtId="0" fontId="8" fillId="0" borderId="8" xfId="0" applyFont="1" applyFill="1" applyBorder="1" applyAlignment="1">
      <alignment horizontal="left" wrapText="1"/>
    </xf>
    <xf numFmtId="0" fontId="2" fillId="0" borderId="0" xfId="0" applyFont="1" applyProtection="1"/>
    <xf numFmtId="0" fontId="2" fillId="0" borderId="0" xfId="0" applyFont="1" applyFill="1" applyProtection="1"/>
    <xf numFmtId="0" fontId="2" fillId="0" borderId="0" xfId="0" applyFont="1" applyFill="1" applyAlignment="1" applyProtection="1">
      <alignment wrapText="1"/>
    </xf>
    <xf numFmtId="0" fontId="2" fillId="0" borderId="0" xfId="0" quotePrefix="1" applyFont="1" applyFill="1" applyAlignment="1" applyProtection="1">
      <alignment wrapText="1"/>
    </xf>
    <xf numFmtId="0" fontId="2" fillId="0" borderId="0" xfId="0" applyFont="1" applyBorder="1" applyProtection="1"/>
    <xf numFmtId="2" fontId="2" fillId="0" borderId="0" xfId="0" applyNumberFormat="1" applyFont="1" applyFill="1" applyAlignment="1" applyProtection="1">
      <alignment wrapText="1"/>
    </xf>
    <xf numFmtId="0" fontId="4" fillId="0" borderId="0" xfId="0" applyFont="1" applyFill="1" applyAlignment="1" applyProtection="1"/>
    <xf numFmtId="0" fontId="22" fillId="0" borderId="0" xfId="0" applyFont="1"/>
    <xf numFmtId="0" fontId="23" fillId="0" borderId="0" xfId="0" applyFont="1"/>
    <xf numFmtId="0" fontId="24" fillId="0" borderId="0" xfId="0" applyFont="1" applyFill="1" applyAlignment="1" applyProtection="1"/>
    <xf numFmtId="0" fontId="21" fillId="0" borderId="0" xfId="0" applyFont="1"/>
    <xf numFmtId="0" fontId="25" fillId="0" borderId="0" xfId="0" applyFont="1"/>
    <xf numFmtId="0" fontId="26" fillId="0" borderId="0" xfId="0" applyFont="1"/>
    <xf numFmtId="0" fontId="6" fillId="3" borderId="0" xfId="0" applyFont="1" applyFill="1"/>
    <xf numFmtId="0" fontId="5" fillId="0" borderId="0" xfId="0" applyFont="1"/>
    <xf numFmtId="0" fontId="8" fillId="4" borderId="0" xfId="0" applyFont="1" applyFill="1"/>
    <xf numFmtId="0" fontId="14" fillId="4" borderId="0" xfId="2" applyFont="1" applyFill="1" applyBorder="1"/>
    <xf numFmtId="0" fontId="28" fillId="4" borderId="0" xfId="0" applyFont="1" applyFill="1"/>
    <xf numFmtId="0" fontId="29" fillId="4" borderId="0" xfId="0" applyFont="1" applyFill="1"/>
    <xf numFmtId="0" fontId="30" fillId="4" borderId="0" xfId="0" applyFont="1" applyFill="1"/>
    <xf numFmtId="0" fontId="31" fillId="4" borderId="0" xfId="0" applyFont="1" applyFill="1"/>
    <xf numFmtId="0" fontId="14" fillId="4" borderId="0" xfId="0" applyFont="1" applyFill="1"/>
    <xf numFmtId="0" fontId="14" fillId="4" borderId="0" xfId="0" applyFont="1" applyFill="1" applyAlignment="1">
      <alignment horizontal="center"/>
    </xf>
    <xf numFmtId="0" fontId="19" fillId="4" borderId="0" xfId="0" applyFont="1" applyFill="1"/>
    <xf numFmtId="0" fontId="2" fillId="4" borderId="0" xfId="0" applyFont="1" applyFill="1"/>
    <xf numFmtId="0" fontId="19" fillId="4" borderId="0" xfId="0" applyFont="1" applyFill="1" applyBorder="1"/>
    <xf numFmtId="0" fontId="20" fillId="4" borderId="0" xfId="0" applyFont="1" applyFill="1"/>
    <xf numFmtId="0" fontId="19" fillId="4" borderId="0" xfId="0" applyFont="1" applyFill="1" applyBorder="1" applyAlignment="1">
      <alignment wrapText="1"/>
    </xf>
    <xf numFmtId="0" fontId="20" fillId="4" borderId="0" xfId="0" applyFont="1" applyFill="1" applyBorder="1"/>
    <xf numFmtId="0" fontId="8" fillId="4" borderId="0" xfId="0" applyFont="1" applyFill="1" applyBorder="1"/>
    <xf numFmtId="0" fontId="30" fillId="4" borderId="0" xfId="0" applyFont="1" applyFill="1" applyBorder="1" applyAlignment="1">
      <alignment wrapText="1"/>
    </xf>
    <xf numFmtId="0" fontId="8" fillId="4" borderId="0" xfId="0" applyFont="1" applyFill="1" applyBorder="1" applyAlignment="1">
      <alignment wrapText="1"/>
    </xf>
    <xf numFmtId="0" fontId="30" fillId="4" borderId="0" xfId="0" applyFont="1" applyFill="1" applyBorder="1"/>
    <xf numFmtId="0" fontId="19" fillId="4" borderId="0" xfId="0" quotePrefix="1" applyFont="1" applyFill="1" applyBorder="1"/>
    <xf numFmtId="0" fontId="18" fillId="5" borderId="5" xfId="0" applyFont="1" applyFill="1" applyBorder="1" applyAlignment="1">
      <alignment wrapText="1"/>
    </xf>
    <xf numFmtId="0" fontId="18" fillId="5" borderId="5" xfId="0" applyFont="1" applyFill="1" applyBorder="1" applyAlignment="1">
      <alignment horizontal="center" wrapText="1"/>
    </xf>
    <xf numFmtId="0" fontId="19" fillId="5" borderId="6" xfId="0" applyFont="1" applyFill="1" applyBorder="1" applyAlignment="1">
      <alignment wrapText="1"/>
    </xf>
    <xf numFmtId="0" fontId="19" fillId="5" borderId="7" xfId="0" applyFont="1" applyFill="1" applyBorder="1"/>
    <xf numFmtId="0" fontId="19" fillId="5" borderId="6" xfId="0" applyFont="1" applyFill="1" applyBorder="1"/>
    <xf numFmtId="0" fontId="19" fillId="5" borderId="7" xfId="0" applyFont="1" applyFill="1" applyBorder="1" applyAlignment="1">
      <alignment wrapText="1"/>
    </xf>
    <xf numFmtId="0" fontId="20" fillId="5" borderId="7" xfId="0" applyFont="1" applyFill="1" applyBorder="1"/>
    <xf numFmtId="0" fontId="20" fillId="5" borderId="12" xfId="0" applyFont="1" applyFill="1" applyBorder="1"/>
    <xf numFmtId="0" fontId="19" fillId="5" borderId="6" xfId="0" quotePrefix="1" applyFont="1" applyFill="1" applyBorder="1"/>
    <xf numFmtId="0" fontId="19" fillId="5" borderId="5" xfId="0" applyFont="1" applyFill="1" applyBorder="1" applyAlignment="1">
      <alignment wrapText="1"/>
    </xf>
    <xf numFmtId="0" fontId="2" fillId="4" borderId="0" xfId="0" applyFont="1" applyFill="1" applyProtection="1"/>
    <xf numFmtId="0" fontId="4" fillId="4" borderId="0" xfId="2" applyFont="1" applyFill="1" applyBorder="1" applyProtection="1"/>
    <xf numFmtId="0" fontId="24" fillId="4" borderId="0" xfId="0" applyFont="1" applyFill="1" applyAlignment="1" applyProtection="1"/>
    <xf numFmtId="0" fontId="4" fillId="4" borderId="0" xfId="0" applyFont="1" applyFill="1" applyProtection="1"/>
    <xf numFmtId="0" fontId="4" fillId="4" borderId="0" xfId="0" applyFont="1" applyFill="1" applyAlignment="1" applyProtection="1"/>
    <xf numFmtId="0" fontId="2" fillId="4" borderId="0" xfId="0" applyFont="1" applyFill="1" applyAlignment="1" applyProtection="1">
      <alignment horizontal="right"/>
    </xf>
    <xf numFmtId="0" fontId="28" fillId="4" borderId="0" xfId="0" applyFont="1" applyFill="1" applyProtection="1"/>
    <xf numFmtId="0" fontId="28" fillId="4" borderId="0" xfId="0" applyFont="1" applyFill="1" applyAlignment="1" applyProtection="1"/>
    <xf numFmtId="0" fontId="2" fillId="4" borderId="0" xfId="0" applyFont="1" applyFill="1" applyAlignment="1" applyProtection="1">
      <alignment wrapText="1"/>
    </xf>
    <xf numFmtId="164" fontId="2" fillId="4" borderId="0" xfId="0" applyNumberFormat="1"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2" fontId="2" fillId="4" borderId="0" xfId="0" applyNumberFormat="1" applyFont="1" applyFill="1" applyBorder="1" applyProtection="1"/>
    <xf numFmtId="0" fontId="2" fillId="4" borderId="0" xfId="0" applyFont="1" applyFill="1" applyBorder="1" applyAlignment="1" applyProtection="1">
      <alignment horizontal="right"/>
    </xf>
    <xf numFmtId="10" fontId="4" fillId="4" borderId="0" xfId="1" applyNumberFormat="1" applyFont="1" applyFill="1" applyBorder="1" applyProtection="1"/>
    <xf numFmtId="0" fontId="4" fillId="4" borderId="0" xfId="0" applyFont="1" applyFill="1" applyBorder="1" applyProtection="1"/>
    <xf numFmtId="0" fontId="5" fillId="4" borderId="0" xfId="0" applyFont="1" applyFill="1" applyProtection="1"/>
    <xf numFmtId="0" fontId="4" fillId="5" borderId="6" xfId="0" applyFont="1" applyFill="1" applyBorder="1" applyAlignment="1" applyProtection="1">
      <alignment wrapText="1"/>
    </xf>
    <xf numFmtId="0" fontId="4" fillId="5" borderId="12" xfId="0" applyFont="1" applyFill="1" applyBorder="1" applyAlignment="1" applyProtection="1">
      <alignment wrapText="1"/>
    </xf>
    <xf numFmtId="0" fontId="14" fillId="5" borderId="12" xfId="0" applyFont="1" applyFill="1" applyBorder="1" applyAlignment="1" applyProtection="1">
      <alignment wrapText="1"/>
    </xf>
    <xf numFmtId="0" fontId="4" fillId="5" borderId="7" xfId="0" applyFont="1" applyFill="1" applyBorder="1" applyAlignment="1" applyProtection="1">
      <alignment wrapText="1"/>
    </xf>
    <xf numFmtId="2" fontId="8" fillId="5" borderId="12" xfId="0" applyNumberFormat="1" applyFont="1" applyFill="1" applyBorder="1" applyAlignment="1" applyProtection="1">
      <alignment wrapText="1"/>
    </xf>
    <xf numFmtId="0" fontId="2" fillId="5" borderId="7" xfId="0" applyFont="1" applyFill="1" applyBorder="1" applyAlignment="1" applyProtection="1">
      <alignment wrapText="1"/>
    </xf>
    <xf numFmtId="0" fontId="2" fillId="5" borderId="6" xfId="0" applyFont="1" applyFill="1" applyBorder="1" applyAlignment="1" applyProtection="1">
      <alignment horizontal="left" wrapText="1"/>
    </xf>
    <xf numFmtId="0" fontId="2" fillId="5" borderId="12" xfId="0" applyFont="1" applyFill="1" applyBorder="1" applyAlignment="1" applyProtection="1">
      <alignment wrapText="1"/>
    </xf>
    <xf numFmtId="2" fontId="2" fillId="5" borderId="12" xfId="0" applyNumberFormat="1" applyFont="1" applyFill="1" applyBorder="1" applyAlignment="1" applyProtection="1">
      <alignment wrapText="1"/>
    </xf>
    <xf numFmtId="0" fontId="2" fillId="5" borderId="17" xfId="0" applyFont="1" applyFill="1" applyBorder="1" applyProtection="1"/>
    <xf numFmtId="0" fontId="2" fillId="5" borderId="18" xfId="0" applyFont="1" applyFill="1" applyBorder="1" applyProtection="1"/>
    <xf numFmtId="2" fontId="2" fillId="5" borderId="18" xfId="1" applyNumberFormat="1" applyFont="1" applyFill="1" applyBorder="1" applyProtection="1"/>
    <xf numFmtId="0" fontId="2" fillId="5" borderId="20" xfId="0" applyFont="1" applyFill="1" applyBorder="1" applyProtection="1"/>
    <xf numFmtId="0" fontId="2" fillId="5" borderId="2" xfId="0" applyFont="1" applyFill="1" applyBorder="1" applyProtection="1"/>
    <xf numFmtId="0" fontId="2" fillId="5" borderId="3" xfId="0" applyFont="1" applyFill="1" applyBorder="1" applyProtection="1"/>
    <xf numFmtId="2" fontId="2" fillId="5" borderId="3" xfId="1" applyNumberFormat="1" applyFont="1" applyFill="1" applyBorder="1" applyProtection="1"/>
    <xf numFmtId="0" fontId="2" fillId="5" borderId="4" xfId="0" applyFont="1" applyFill="1" applyBorder="1" applyProtection="1"/>
    <xf numFmtId="0" fontId="2" fillId="5" borderId="6" xfId="0" applyFont="1" applyFill="1" applyBorder="1" applyProtection="1"/>
    <xf numFmtId="0" fontId="2" fillId="5" borderId="12" xfId="0" applyFont="1" applyFill="1" applyBorder="1" applyProtection="1"/>
    <xf numFmtId="2" fontId="2" fillId="5" borderId="12" xfId="1" applyNumberFormat="1" applyFont="1" applyFill="1" applyBorder="1" applyProtection="1"/>
    <xf numFmtId="0" fontId="2" fillId="5" borderId="7" xfId="0" applyFont="1" applyFill="1" applyBorder="1" applyProtection="1"/>
    <xf numFmtId="2" fontId="4" fillId="5" borderId="12" xfId="1" applyNumberFormat="1" applyFont="1" applyFill="1" applyBorder="1" applyAlignment="1" applyProtection="1">
      <alignment horizontal="right"/>
    </xf>
    <xf numFmtId="0" fontId="4" fillId="5" borderId="7" xfId="0" applyFont="1" applyFill="1" applyBorder="1" applyProtection="1"/>
    <xf numFmtId="0" fontId="14" fillId="5" borderId="17" xfId="0" applyFont="1" applyFill="1" applyBorder="1" applyAlignment="1" applyProtection="1">
      <alignment horizontal="left" vertical="top" wrapText="1"/>
    </xf>
    <xf numFmtId="0" fontId="8" fillId="5" borderId="18" xfId="0" applyFont="1" applyFill="1" applyBorder="1" applyAlignment="1" applyProtection="1">
      <alignment wrapText="1"/>
    </xf>
    <xf numFmtId="2" fontId="14" fillId="5" borderId="18" xfId="0" applyNumberFormat="1" applyFont="1" applyFill="1" applyBorder="1" applyAlignment="1" applyProtection="1">
      <alignment wrapText="1"/>
    </xf>
    <xf numFmtId="0" fontId="14" fillId="5" borderId="20" xfId="0" applyFont="1" applyFill="1" applyBorder="1" applyAlignment="1" applyProtection="1">
      <alignment wrapText="1"/>
    </xf>
    <xf numFmtId="0" fontId="14" fillId="5" borderId="2" xfId="0" applyFont="1" applyFill="1" applyBorder="1" applyAlignment="1" applyProtection="1">
      <alignment horizontal="left" vertical="top" wrapText="1"/>
    </xf>
    <xf numFmtId="0" fontId="8" fillId="5" borderId="3" xfId="0" applyFont="1" applyFill="1" applyBorder="1" applyAlignment="1" applyProtection="1">
      <alignment wrapText="1"/>
    </xf>
    <xf numFmtId="2" fontId="14" fillId="5" borderId="3" xfId="0" applyNumberFormat="1" applyFont="1" applyFill="1" applyBorder="1" applyAlignment="1" applyProtection="1">
      <alignment wrapText="1"/>
    </xf>
    <xf numFmtId="0" fontId="14" fillId="5" borderId="4" xfId="0" applyFont="1" applyFill="1" applyBorder="1" applyAlignment="1" applyProtection="1">
      <alignment wrapText="1"/>
    </xf>
    <xf numFmtId="0" fontId="4" fillId="5" borderId="17" xfId="0" applyFont="1" applyFill="1" applyBorder="1" applyAlignment="1" applyProtection="1">
      <alignment vertical="top"/>
    </xf>
    <xf numFmtId="0" fontId="4" fillId="5" borderId="12" xfId="0" applyFont="1" applyFill="1" applyBorder="1" applyAlignment="1" applyProtection="1">
      <alignment vertical="top"/>
    </xf>
    <xf numFmtId="2" fontId="4" fillId="5" borderId="12" xfId="0" applyNumberFormat="1" applyFont="1" applyFill="1" applyBorder="1" applyAlignment="1" applyProtection="1">
      <alignment vertical="top"/>
    </xf>
    <xf numFmtId="0" fontId="4" fillId="5" borderId="7" xfId="0" applyFont="1" applyFill="1" applyBorder="1" applyAlignment="1" applyProtection="1">
      <alignment vertical="top"/>
    </xf>
    <xf numFmtId="2" fontId="2" fillId="5" borderId="12" xfId="0" applyNumberFormat="1" applyFont="1" applyFill="1" applyBorder="1" applyAlignment="1" applyProtection="1">
      <alignment horizontal="right"/>
    </xf>
    <xf numFmtId="2" fontId="2" fillId="5" borderId="12" xfId="0" applyNumberFormat="1" applyFont="1" applyFill="1" applyBorder="1" applyProtection="1"/>
    <xf numFmtId="2" fontId="2" fillId="5" borderId="7" xfId="0" applyNumberFormat="1" applyFont="1" applyFill="1" applyBorder="1" applyProtection="1"/>
    <xf numFmtId="0" fontId="28" fillId="4" borderId="0" xfId="0" applyFont="1" applyFill="1" applyAlignment="1"/>
    <xf numFmtId="2" fontId="14" fillId="4" borderId="0" xfId="0" applyNumberFormat="1" applyFont="1" applyFill="1" applyBorder="1" applyAlignment="1">
      <alignment horizontal="center"/>
    </xf>
    <xf numFmtId="0" fontId="8" fillId="4" borderId="0" xfId="0" applyFont="1" applyFill="1" applyAlignment="1">
      <alignment horizontal="center"/>
    </xf>
    <xf numFmtId="0" fontId="14" fillId="4" borderId="0" xfId="0" applyFont="1" applyFill="1" applyAlignment="1"/>
    <xf numFmtId="0" fontId="21" fillId="4" borderId="0" xfId="0" applyFont="1" applyFill="1" applyAlignment="1"/>
    <xf numFmtId="0" fontId="15" fillId="4" borderId="0" xfId="0" applyFont="1" applyFill="1"/>
    <xf numFmtId="0" fontId="14" fillId="5" borderId="19" xfId="0" applyFont="1" applyFill="1" applyBorder="1" applyAlignment="1"/>
    <xf numFmtId="0" fontId="14" fillId="5" borderId="2" xfId="0" applyFont="1" applyFill="1" applyBorder="1" applyAlignment="1">
      <alignment horizontal="right"/>
    </xf>
    <xf numFmtId="0" fontId="14" fillId="5" borderId="5" xfId="0" applyFont="1" applyFill="1" applyBorder="1"/>
    <xf numFmtId="0" fontId="14" fillId="5" borderId="19" xfId="0" applyFont="1" applyFill="1" applyBorder="1"/>
    <xf numFmtId="0" fontId="14" fillId="5" borderId="11" xfId="0" applyFont="1" applyFill="1" applyBorder="1" applyAlignment="1">
      <alignment horizontal="center"/>
    </xf>
    <xf numFmtId="0" fontId="14" fillId="5" borderId="5" xfId="0" applyFont="1" applyFill="1" applyBorder="1" applyAlignment="1">
      <alignment horizontal="center"/>
    </xf>
    <xf numFmtId="2" fontId="14" fillId="5" borderId="5" xfId="0" applyNumberFormat="1" applyFont="1" applyFill="1" applyBorder="1" applyAlignment="1">
      <alignment horizontal="center"/>
    </xf>
    <xf numFmtId="0" fontId="8" fillId="5" borderId="5" xfId="0" applyFont="1" applyFill="1" applyBorder="1" applyAlignment="1">
      <alignment horizontal="center"/>
    </xf>
    <xf numFmtId="0" fontId="14" fillId="5" borderId="6" xfId="0" applyFont="1" applyFill="1" applyBorder="1"/>
    <xf numFmtId="0" fontId="8" fillId="5" borderId="12" xfId="0" applyFont="1" applyFill="1" applyBorder="1" applyAlignment="1">
      <alignment horizontal="center"/>
    </xf>
    <xf numFmtId="0" fontId="8" fillId="5" borderId="12" xfId="0" applyFont="1" applyFill="1" applyBorder="1"/>
    <xf numFmtId="2" fontId="8" fillId="5" borderId="12" xfId="0" applyNumberFormat="1" applyFont="1" applyFill="1" applyBorder="1"/>
    <xf numFmtId="0" fontId="8" fillId="5" borderId="7" xfId="0" applyFont="1" applyFill="1" applyBorder="1" applyAlignment="1"/>
    <xf numFmtId="0" fontId="14" fillId="5" borderId="9" xfId="0" applyFont="1" applyFill="1" applyBorder="1"/>
    <xf numFmtId="0" fontId="8" fillId="5" borderId="13" xfId="0" applyFont="1" applyFill="1" applyBorder="1"/>
    <xf numFmtId="2" fontId="8" fillId="5" borderId="13" xfId="0" applyNumberFormat="1" applyFont="1" applyFill="1" applyBorder="1"/>
    <xf numFmtId="2" fontId="8" fillId="5" borderId="10" xfId="0" applyNumberFormat="1" applyFont="1" applyFill="1" applyBorder="1" applyAlignment="1"/>
    <xf numFmtId="0" fontId="14" fillId="5" borderId="2" xfId="0" applyFont="1" applyFill="1" applyBorder="1"/>
    <xf numFmtId="0" fontId="14" fillId="5" borderId="3" xfId="0" applyFont="1" applyFill="1" applyBorder="1"/>
    <xf numFmtId="2" fontId="14" fillId="5" borderId="3" xfId="0" applyNumberFormat="1" applyFont="1" applyFill="1" applyBorder="1"/>
    <xf numFmtId="0" fontId="14" fillId="5" borderId="4" xfId="0" applyFont="1" applyFill="1" applyBorder="1" applyAlignment="1"/>
    <xf numFmtId="0" fontId="6" fillId="5" borderId="0" xfId="0" applyFont="1" applyFill="1"/>
    <xf numFmtId="0" fontId="4" fillId="0" borderId="0" xfId="0" applyFont="1"/>
    <xf numFmtId="0" fontId="33" fillId="0" borderId="0" xfId="0" applyFont="1"/>
    <xf numFmtId="0" fontId="5" fillId="3" borderId="0" xfId="0" applyFont="1" applyFill="1"/>
    <xf numFmtId="0" fontId="6" fillId="0" borderId="5" xfId="0" applyFont="1" applyBorder="1" applyAlignment="1">
      <alignment horizontal="center" vertical="center"/>
    </xf>
    <xf numFmtId="0" fontId="30" fillId="0" borderId="0" xfId="0" applyFont="1"/>
    <xf numFmtId="0" fontId="14" fillId="5" borderId="17" xfId="0" applyFont="1" applyFill="1" applyBorder="1" applyAlignment="1">
      <alignment horizontal="center" vertical="center" wrapText="1"/>
    </xf>
    <xf numFmtId="0" fontId="36" fillId="0" borderId="0" xfId="0" applyFont="1" applyAlignment="1">
      <alignment horizontal="justify" vertical="center"/>
    </xf>
    <xf numFmtId="0" fontId="30" fillId="0" borderId="5" xfId="0" applyFont="1" applyBorder="1" applyAlignment="1">
      <alignment horizontal="center" vertical="center"/>
    </xf>
    <xf numFmtId="0" fontId="6" fillId="0" borderId="0" xfId="0" applyFont="1" applyBorder="1" applyAlignment="1">
      <alignment horizontal="center" vertical="center"/>
    </xf>
    <xf numFmtId="0" fontId="35" fillId="3" borderId="2" xfId="0" applyFont="1" applyFill="1" applyBorder="1" applyAlignment="1" applyProtection="1">
      <alignment horizontal="center" vertical="center"/>
      <protection locked="0"/>
    </xf>
    <xf numFmtId="0" fontId="35" fillId="3" borderId="11" xfId="0" applyFont="1" applyFill="1" applyBorder="1" applyAlignment="1" applyProtection="1">
      <alignment horizontal="center" vertical="center"/>
      <protection locked="0"/>
    </xf>
    <xf numFmtId="0" fontId="35" fillId="3" borderId="4"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protection locked="0"/>
    </xf>
    <xf numFmtId="0" fontId="8" fillId="3" borderId="11" xfId="0" applyFont="1" applyFill="1" applyBorder="1" applyAlignment="1" applyProtection="1">
      <alignment horizontal="center"/>
      <protection locked="0"/>
    </xf>
    <xf numFmtId="0" fontId="34" fillId="3" borderId="5" xfId="0" applyFont="1" applyFill="1" applyBorder="1" applyAlignment="1" applyProtection="1">
      <alignment wrapText="1"/>
      <protection locked="0"/>
    </xf>
    <xf numFmtId="0" fontId="34" fillId="3" borderId="5" xfId="0" applyFont="1" applyFill="1" applyBorder="1" applyAlignment="1" applyProtection="1">
      <alignment horizontal="center" wrapText="1"/>
      <protection locked="0"/>
    </xf>
    <xf numFmtId="0" fontId="19" fillId="3" borderId="5" xfId="0" applyFont="1" applyFill="1" applyBorder="1" applyAlignment="1" applyProtection="1">
      <alignment wrapText="1"/>
      <protection locked="0"/>
    </xf>
    <xf numFmtId="0" fontId="19" fillId="3" borderId="5" xfId="0" applyFont="1" applyFill="1" applyBorder="1" applyAlignment="1" applyProtection="1">
      <alignment horizontal="center" wrapText="1"/>
      <protection locked="0"/>
    </xf>
    <xf numFmtId="0" fontId="34" fillId="3" borderId="12" xfId="0" applyFont="1" applyFill="1" applyBorder="1" applyAlignment="1" applyProtection="1">
      <alignment wrapText="1"/>
      <protection locked="0"/>
    </xf>
    <xf numFmtId="0" fontId="34" fillId="3" borderId="12" xfId="0" applyFont="1" applyFill="1" applyBorder="1" applyProtection="1">
      <protection locked="0"/>
    </xf>
    <xf numFmtId="1" fontId="34" fillId="3" borderId="12" xfId="0" applyNumberFormat="1" applyFont="1" applyFill="1" applyBorder="1" applyProtection="1">
      <protection locked="0"/>
    </xf>
    <xf numFmtId="0" fontId="19" fillId="3" borderId="6" xfId="0" quotePrefix="1" applyFont="1" applyFill="1" applyBorder="1" applyProtection="1">
      <protection locked="0"/>
    </xf>
    <xf numFmtId="0" fontId="19" fillId="3" borderId="12" xfId="0" applyFont="1" applyFill="1" applyBorder="1" applyProtection="1">
      <protection locked="0"/>
    </xf>
    <xf numFmtId="10" fontId="34" fillId="3" borderId="12" xfId="1" applyNumberFormat="1" applyFont="1" applyFill="1" applyBorder="1" applyProtection="1">
      <protection locked="0"/>
    </xf>
    <xf numFmtId="0" fontId="4" fillId="0" borderId="5" xfId="0" applyFont="1" applyFill="1" applyBorder="1" applyAlignment="1">
      <alignment horizontal="center" wrapText="1"/>
    </xf>
    <xf numFmtId="0" fontId="37" fillId="0" borderId="0" xfId="0" applyFont="1" applyFill="1" applyAlignment="1">
      <alignment horizontal="center" vertical="center"/>
    </xf>
    <xf numFmtId="0" fontId="8" fillId="4" borderId="0" xfId="0" applyFont="1" applyFill="1" applyAlignment="1">
      <alignment horizontal="left" vertical="center" wrapText="1"/>
    </xf>
    <xf numFmtId="0" fontId="28" fillId="4" borderId="0" xfId="0" applyFont="1" applyFill="1" applyAlignment="1">
      <alignment horizontal="left"/>
    </xf>
    <xf numFmtId="0" fontId="31" fillId="4" borderId="0" xfId="0" applyFont="1" applyFill="1" applyAlignment="1">
      <alignment horizontal="center"/>
    </xf>
    <xf numFmtId="0" fontId="18" fillId="5" borderId="5" xfId="0" applyFont="1" applyFill="1" applyBorder="1" applyAlignment="1">
      <alignment horizontal="center" wrapText="1"/>
    </xf>
    <xf numFmtId="0" fontId="8" fillId="4" borderId="1" xfId="0" applyFont="1" applyFill="1" applyBorder="1" applyAlignment="1">
      <alignment horizontal="left" wrapText="1"/>
    </xf>
    <xf numFmtId="0" fontId="8" fillId="4" borderId="0" xfId="0" applyFont="1" applyFill="1" applyBorder="1" applyAlignment="1">
      <alignment horizontal="left" wrapText="1"/>
    </xf>
    <xf numFmtId="0" fontId="11" fillId="0" borderId="0" xfId="0" applyFont="1" applyFill="1" applyBorder="1" applyAlignment="1">
      <alignment horizontal="left" wrapText="1"/>
    </xf>
    <xf numFmtId="0" fontId="5" fillId="2" borderId="0" xfId="0" applyFont="1" applyFill="1" applyAlignment="1">
      <alignment horizontal="left"/>
    </xf>
    <xf numFmtId="0" fontId="4" fillId="0" borderId="0" xfId="0" applyFont="1" applyFill="1" applyAlignment="1">
      <alignment horizontal="center"/>
    </xf>
    <xf numFmtId="0" fontId="4" fillId="0" borderId="5" xfId="0" applyFont="1" applyFill="1" applyBorder="1" applyAlignment="1">
      <alignment horizontal="center" wrapText="1"/>
    </xf>
    <xf numFmtId="0" fontId="4"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8" fillId="5" borderId="6" xfId="0" applyFont="1" applyFill="1" applyBorder="1" applyAlignment="1" applyProtection="1">
      <alignment horizontal="left" wrapText="1"/>
    </xf>
    <xf numFmtId="0" fontId="8" fillId="5" borderId="12" xfId="0" applyFont="1" applyFill="1" applyBorder="1" applyAlignment="1" applyProtection="1">
      <alignment horizontal="left" wrapText="1"/>
    </xf>
    <xf numFmtId="0" fontId="2" fillId="5" borderId="6" xfId="0" applyFont="1" applyFill="1" applyBorder="1" applyAlignment="1" applyProtection="1">
      <alignment horizontal="left" wrapText="1"/>
    </xf>
    <xf numFmtId="0" fontId="2" fillId="5" borderId="12" xfId="0" applyFont="1" applyFill="1" applyBorder="1" applyAlignment="1" applyProtection="1">
      <alignment horizontal="left" wrapText="1"/>
    </xf>
  </cellXfs>
  <cellStyles count="4">
    <cellStyle name="Prozent" xfId="1" builtinId="5"/>
    <cellStyle name="Standard" xfId="0" builtinId="0"/>
    <cellStyle name="Standard 2" xfId="3"/>
    <cellStyle name="Standard 3" xfId="2"/>
  </cellStyles>
  <dxfs count="0"/>
  <tableStyles count="0" defaultTableStyle="TableStyleMedium2" defaultPivotStyle="PivotStyleLight16"/>
  <colors>
    <mruColors>
      <color rgb="FFBFBFBF"/>
      <color rgb="FFB0D354"/>
      <color rgb="FFD5E6A9"/>
      <color rgb="FFFFD400"/>
      <color rgb="FF0024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60027090/Downloads/COPIE_FR_210630%20Personalbedarfsrechnung_mit%20Bsp%20und%20Erl&#228;uterungen_ohne%20Blattschutz%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Calculs"/>
      <sheetName val="Zusammenfassung"/>
      <sheetName val="Bedarf vs. vorhandenes Personal"/>
    </sheetNames>
    <sheetDataSet>
      <sheetData sheetId="0">
        <row r="7">
          <cell r="C7">
            <v>5</v>
          </cell>
          <cell r="D7">
            <v>8</v>
          </cell>
          <cell r="F7">
            <v>8</v>
          </cell>
        </row>
        <row r="8">
          <cell r="C8">
            <v>5</v>
          </cell>
          <cell r="D8">
            <v>8</v>
          </cell>
          <cell r="F8">
            <v>8</v>
          </cell>
        </row>
        <row r="9">
          <cell r="C9">
            <v>5</v>
          </cell>
          <cell r="D9">
            <v>8</v>
          </cell>
          <cell r="F9">
            <v>7</v>
          </cell>
        </row>
        <row r="10">
          <cell r="C10">
            <v>2</v>
          </cell>
          <cell r="D10">
            <v>8</v>
          </cell>
          <cell r="F10">
            <v>7</v>
          </cell>
        </row>
        <row r="11">
          <cell r="C11">
            <v>2</v>
          </cell>
          <cell r="D11">
            <v>8</v>
          </cell>
          <cell r="F11">
            <v>7</v>
          </cell>
        </row>
        <row r="12">
          <cell r="C12">
            <v>2</v>
          </cell>
          <cell r="D12">
            <v>8</v>
          </cell>
          <cell r="F12">
            <v>6</v>
          </cell>
        </row>
        <row r="13">
          <cell r="B13"/>
          <cell r="C13"/>
          <cell r="D13"/>
          <cell r="F13"/>
        </row>
        <row r="14">
          <cell r="B14"/>
          <cell r="C14"/>
          <cell r="D14"/>
          <cell r="F14"/>
        </row>
        <row r="17">
          <cell r="C17">
            <v>40</v>
          </cell>
        </row>
        <row r="23">
          <cell r="C23">
            <v>52.18</v>
          </cell>
        </row>
        <row r="25">
          <cell r="C25">
            <v>20</v>
          </cell>
        </row>
        <row r="27">
          <cell r="C27">
            <v>5</v>
          </cell>
        </row>
        <row r="29">
          <cell r="C29">
            <v>3</v>
          </cell>
        </row>
        <row r="32">
          <cell r="B32"/>
          <cell r="C32"/>
        </row>
        <row r="33">
          <cell r="B33"/>
          <cell r="C33"/>
        </row>
        <row r="34">
          <cell r="B34"/>
          <cell r="C34"/>
        </row>
        <row r="35">
          <cell r="B35"/>
          <cell r="C35"/>
        </row>
        <row r="37">
          <cell r="C37">
            <v>0.06</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BFBFBF"/>
    <pageSetUpPr fitToPage="1"/>
  </sheetPr>
  <dimension ref="A1:AE45"/>
  <sheetViews>
    <sheetView showGridLines="0" tabSelected="1" zoomScale="70" zoomScaleNormal="70" workbookViewId="0">
      <selection activeCell="J35" sqref="J35"/>
    </sheetView>
  </sheetViews>
  <sheetFormatPr baseColWidth="10" defaultRowHeight="15.75"/>
  <cols>
    <col min="1" max="1" width="5.140625" style="1" customWidth="1"/>
    <col min="2" max="2" width="65.42578125" style="1" customWidth="1"/>
    <col min="3" max="3" width="21.85546875" style="1" customWidth="1"/>
    <col min="4" max="4" width="14" style="26" customWidth="1"/>
    <col min="5" max="5" width="13.5703125" style="1" customWidth="1"/>
    <col min="6" max="6" width="17.85546875" style="1" customWidth="1"/>
    <col min="7" max="7" width="11.5703125" style="1"/>
    <col min="8" max="8" width="11.5703125" style="4"/>
    <col min="9" max="9" width="5.5703125" style="4" customWidth="1"/>
    <col min="10" max="10" width="39.42578125" style="4" customWidth="1"/>
    <col min="11" max="11" width="38.140625" style="4" bestFit="1" customWidth="1"/>
    <col min="12" max="12" width="11.5703125" style="4"/>
    <col min="13" max="31" width="11.42578125" style="4"/>
  </cols>
  <sheetData>
    <row r="1" spans="1:31">
      <c r="A1" s="95"/>
      <c r="B1" s="96"/>
      <c r="C1" s="96"/>
      <c r="D1" s="96"/>
      <c r="E1" s="95"/>
      <c r="F1" s="95"/>
      <c r="G1" s="95"/>
    </row>
    <row r="2" spans="1:31" s="88" customFormat="1" ht="18.75">
      <c r="A2" s="97" t="s">
        <v>1</v>
      </c>
      <c r="B2" s="235" t="s">
        <v>8</v>
      </c>
      <c r="C2" s="235"/>
      <c r="D2" s="235"/>
      <c r="E2" s="235"/>
      <c r="F2" s="235"/>
      <c r="G2" s="98"/>
      <c r="I2" s="94" t="s">
        <v>31</v>
      </c>
      <c r="J2" s="4"/>
      <c r="K2" s="4"/>
      <c r="L2" s="4"/>
      <c r="M2" s="4"/>
      <c r="N2" s="4"/>
      <c r="O2" s="233"/>
      <c r="P2" s="233"/>
      <c r="Q2" s="233"/>
      <c r="R2" s="233"/>
      <c r="S2" s="233"/>
      <c r="T2" s="4"/>
      <c r="V2" s="4"/>
      <c r="W2" s="4"/>
      <c r="X2" s="4"/>
      <c r="Y2" s="4"/>
      <c r="Z2" s="4"/>
      <c r="AA2" s="4"/>
      <c r="AB2" s="4"/>
      <c r="AC2" s="4"/>
      <c r="AD2" s="4"/>
      <c r="AE2" s="4"/>
    </row>
    <row r="3" spans="1:31" s="5" customFormat="1">
      <c r="A3" s="99"/>
      <c r="B3" s="99"/>
      <c r="C3" s="99"/>
      <c r="D3" s="99"/>
      <c r="E3" s="99"/>
      <c r="F3" s="99"/>
      <c r="G3" s="99"/>
      <c r="H3" s="4"/>
      <c r="I3" s="4" t="s">
        <v>78</v>
      </c>
      <c r="J3" s="4"/>
      <c r="K3" s="4"/>
      <c r="L3" s="4"/>
      <c r="M3" s="4"/>
      <c r="N3" s="4"/>
      <c r="O3" s="233"/>
      <c r="P3" s="233"/>
      <c r="Q3" s="233"/>
      <c r="R3" s="233"/>
      <c r="S3" s="233"/>
      <c r="T3" s="4"/>
      <c r="V3" s="4"/>
      <c r="W3" s="4"/>
      <c r="X3" s="4"/>
      <c r="Y3" s="4"/>
      <c r="Z3" s="4"/>
      <c r="AA3" s="4"/>
      <c r="AB3" s="4"/>
      <c r="AC3" s="4"/>
      <c r="AD3" s="4"/>
      <c r="AE3" s="4"/>
    </row>
    <row r="4" spans="1:31" s="5" customFormat="1" ht="22.7" customHeight="1">
      <c r="A4" s="100" t="s">
        <v>2</v>
      </c>
      <c r="B4" s="100" t="s">
        <v>9</v>
      </c>
      <c r="C4" s="236"/>
      <c r="D4" s="236"/>
      <c r="E4" s="236"/>
      <c r="F4" s="236"/>
      <c r="G4" s="99"/>
      <c r="H4" s="4"/>
      <c r="I4" s="4" t="s">
        <v>32</v>
      </c>
      <c r="J4" s="4"/>
      <c r="K4" s="4"/>
      <c r="L4" s="4"/>
      <c r="M4" s="4"/>
      <c r="N4" s="4"/>
      <c r="O4" s="4"/>
      <c r="P4" s="4"/>
      <c r="Q4" s="4"/>
      <c r="R4" s="4"/>
      <c r="S4" s="4"/>
      <c r="T4" s="4"/>
      <c r="V4" s="4"/>
      <c r="W4" s="4"/>
      <c r="X4" s="4"/>
      <c r="Y4" s="4"/>
      <c r="Z4" s="4"/>
      <c r="AA4" s="4"/>
      <c r="AB4" s="4"/>
      <c r="AC4" s="4"/>
      <c r="AD4" s="4"/>
      <c r="AE4" s="4"/>
    </row>
    <row r="5" spans="1:31" ht="12.75" customHeight="1">
      <c r="A5" s="101"/>
      <c r="B5" s="101"/>
      <c r="C5" s="102"/>
      <c r="D5" s="102"/>
      <c r="E5" s="102"/>
      <c r="F5" s="102"/>
      <c r="G5" s="95"/>
    </row>
    <row r="6" spans="1:31" ht="29.25" customHeight="1">
      <c r="A6" s="104"/>
      <c r="B6" s="114" t="s">
        <v>10</v>
      </c>
      <c r="C6" s="115" t="s">
        <v>11</v>
      </c>
      <c r="D6" s="237" t="s">
        <v>87</v>
      </c>
      <c r="E6" s="237"/>
      <c r="F6" s="115" t="s">
        <v>12</v>
      </c>
      <c r="G6" s="103"/>
    </row>
    <row r="7" spans="1:31">
      <c r="A7" s="104"/>
      <c r="B7" s="222" t="s">
        <v>13</v>
      </c>
      <c r="C7" s="223">
        <v>5</v>
      </c>
      <c r="D7" s="223">
        <v>8</v>
      </c>
      <c r="E7" s="123" t="s">
        <v>0</v>
      </c>
      <c r="F7" s="223">
        <v>8</v>
      </c>
      <c r="G7" s="103"/>
      <c r="I7" s="209" t="s">
        <v>33</v>
      </c>
      <c r="J7" s="93"/>
      <c r="K7" s="93"/>
    </row>
    <row r="8" spans="1:31">
      <c r="A8" s="104"/>
      <c r="B8" s="222" t="s">
        <v>14</v>
      </c>
      <c r="C8" s="223">
        <v>5</v>
      </c>
      <c r="D8" s="223">
        <v>8</v>
      </c>
      <c r="E8" s="123" t="s">
        <v>0</v>
      </c>
      <c r="F8" s="223">
        <v>8</v>
      </c>
      <c r="G8" s="103"/>
      <c r="J8" s="94"/>
      <c r="K8" s="94"/>
    </row>
    <row r="9" spans="1:31">
      <c r="A9" s="104"/>
      <c r="B9" s="222" t="s">
        <v>18</v>
      </c>
      <c r="C9" s="223">
        <v>5</v>
      </c>
      <c r="D9" s="223">
        <v>8</v>
      </c>
      <c r="E9" s="123" t="s">
        <v>0</v>
      </c>
      <c r="F9" s="223">
        <v>7</v>
      </c>
      <c r="G9" s="103"/>
      <c r="I9" s="210">
        <v>1</v>
      </c>
      <c r="J9" s="4" t="s">
        <v>34</v>
      </c>
      <c r="K9" s="4" t="s">
        <v>92</v>
      </c>
    </row>
    <row r="10" spans="1:31">
      <c r="A10" s="104"/>
      <c r="B10" s="222" t="s">
        <v>15</v>
      </c>
      <c r="C10" s="223">
        <v>2</v>
      </c>
      <c r="D10" s="223">
        <v>8</v>
      </c>
      <c r="E10" s="123" t="s">
        <v>0</v>
      </c>
      <c r="F10" s="223">
        <v>7</v>
      </c>
      <c r="G10" s="103"/>
      <c r="I10" s="210">
        <v>2</v>
      </c>
      <c r="J10" s="4" t="s">
        <v>35</v>
      </c>
      <c r="K10" s="4" t="s">
        <v>38</v>
      </c>
    </row>
    <row r="11" spans="1:31">
      <c r="A11" s="104"/>
      <c r="B11" s="222" t="s">
        <v>16</v>
      </c>
      <c r="C11" s="223">
        <v>2</v>
      </c>
      <c r="D11" s="223">
        <v>8</v>
      </c>
      <c r="E11" s="123" t="s">
        <v>0</v>
      </c>
      <c r="F11" s="223">
        <v>7</v>
      </c>
      <c r="G11" s="103"/>
      <c r="I11" s="210">
        <v>3</v>
      </c>
      <c r="J11" s="4" t="s">
        <v>36</v>
      </c>
      <c r="K11" s="4" t="s">
        <v>39</v>
      </c>
    </row>
    <row r="12" spans="1:31">
      <c r="A12" s="104"/>
      <c r="B12" s="222" t="s">
        <v>17</v>
      </c>
      <c r="C12" s="223">
        <v>2</v>
      </c>
      <c r="D12" s="223">
        <v>8</v>
      </c>
      <c r="E12" s="123" t="s">
        <v>0</v>
      </c>
      <c r="F12" s="223">
        <v>6</v>
      </c>
      <c r="G12" s="103"/>
      <c r="I12" s="210">
        <v>4</v>
      </c>
      <c r="J12" s="4" t="s">
        <v>37</v>
      </c>
      <c r="K12" s="4" t="s">
        <v>125</v>
      </c>
    </row>
    <row r="13" spans="1:31">
      <c r="A13" s="104"/>
      <c r="B13" s="224"/>
      <c r="C13" s="225"/>
      <c r="D13" s="224"/>
      <c r="E13" s="123" t="s">
        <v>0</v>
      </c>
      <c r="F13" s="225"/>
      <c r="G13" s="103"/>
    </row>
    <row r="14" spans="1:31">
      <c r="A14" s="104"/>
      <c r="B14" s="224"/>
      <c r="C14" s="225"/>
      <c r="D14" s="224"/>
      <c r="E14" s="123" t="s">
        <v>0</v>
      </c>
      <c r="F14" s="225"/>
      <c r="G14" s="103"/>
    </row>
    <row r="15" spans="1:31">
      <c r="A15" s="104"/>
      <c r="B15" s="103"/>
      <c r="C15" s="103"/>
      <c r="D15" s="103"/>
      <c r="E15" s="103"/>
      <c r="F15" s="103"/>
      <c r="G15" s="103"/>
    </row>
    <row r="16" spans="1:31">
      <c r="A16" s="104"/>
      <c r="B16" s="103"/>
      <c r="C16" s="103"/>
      <c r="D16" s="103"/>
      <c r="E16" s="103"/>
      <c r="F16" s="103"/>
      <c r="G16" s="103"/>
    </row>
    <row r="17" spans="1:31" ht="29.25">
      <c r="A17" s="104"/>
      <c r="B17" s="116" t="s">
        <v>126</v>
      </c>
      <c r="C17" s="226">
        <v>40</v>
      </c>
      <c r="D17" s="117" t="s">
        <v>0</v>
      </c>
      <c r="E17" s="109"/>
      <c r="F17" s="109"/>
      <c r="G17" s="95"/>
      <c r="I17" s="210">
        <v>5</v>
      </c>
      <c r="J17" s="4" t="s">
        <v>40</v>
      </c>
      <c r="K17" s="4" t="s">
        <v>41</v>
      </c>
    </row>
    <row r="18" spans="1:31">
      <c r="A18" s="104"/>
      <c r="B18" s="95"/>
      <c r="C18" s="109"/>
      <c r="D18" s="109"/>
      <c r="E18" s="109"/>
      <c r="F18" s="109"/>
      <c r="G18" s="95"/>
      <c r="I18" s="215"/>
    </row>
    <row r="19" spans="1:31">
      <c r="A19" s="104"/>
      <c r="B19" s="95"/>
      <c r="C19" s="109"/>
      <c r="D19" s="109"/>
      <c r="E19" s="109"/>
      <c r="F19" s="109"/>
      <c r="G19" s="95"/>
      <c r="I19" s="215"/>
    </row>
    <row r="20" spans="1:31">
      <c r="A20" s="95"/>
      <c r="B20" s="95"/>
      <c r="C20" s="109"/>
      <c r="D20" s="109"/>
      <c r="E20" s="109"/>
      <c r="F20" s="109"/>
      <c r="G20" s="95"/>
      <c r="I20" s="215"/>
    </row>
    <row r="21" spans="1:31" s="4" customFormat="1" ht="15">
      <c r="A21" s="100" t="s">
        <v>3</v>
      </c>
      <c r="B21" s="100" t="s">
        <v>19</v>
      </c>
      <c r="C21" s="112"/>
      <c r="D21" s="110"/>
      <c r="E21" s="110"/>
      <c r="F21" s="110"/>
      <c r="G21" s="99"/>
    </row>
    <row r="22" spans="1:31" s="1" customFormat="1" ht="15">
      <c r="A22" s="95"/>
      <c r="B22" s="109"/>
      <c r="C22" s="109"/>
      <c r="D22" s="111"/>
      <c r="E22" s="111"/>
      <c r="F22" s="111"/>
      <c r="G22" s="95"/>
      <c r="H22" s="4"/>
      <c r="J22" s="4"/>
      <c r="K22" s="4"/>
      <c r="L22" s="4"/>
      <c r="M22" s="4"/>
      <c r="N22" s="4"/>
      <c r="O22" s="4"/>
      <c r="P22" s="4"/>
      <c r="Q22" s="4"/>
      <c r="R22" s="4"/>
      <c r="S22" s="4"/>
      <c r="T22" s="4"/>
      <c r="U22" s="4"/>
      <c r="V22" s="4"/>
      <c r="W22" s="4"/>
      <c r="X22" s="4"/>
      <c r="Y22" s="4"/>
      <c r="Z22" s="4"/>
      <c r="AA22" s="4"/>
      <c r="AB22" s="4"/>
      <c r="AC22" s="4"/>
      <c r="AD22" s="4"/>
      <c r="AE22" s="4"/>
    </row>
    <row r="23" spans="1:31" s="1" customFormat="1" ht="15">
      <c r="A23" s="95"/>
      <c r="B23" s="118" t="s">
        <v>20</v>
      </c>
      <c r="C23" s="227">
        <v>52.18</v>
      </c>
      <c r="D23" s="119" t="s">
        <v>23</v>
      </c>
      <c r="E23" s="111"/>
      <c r="F23" s="111"/>
      <c r="G23" s="95"/>
      <c r="H23" s="4"/>
      <c r="I23" s="210">
        <v>6</v>
      </c>
      <c r="J23" s="4" t="s">
        <v>42</v>
      </c>
      <c r="K23" s="4" t="s">
        <v>44</v>
      </c>
      <c r="L23" s="4"/>
      <c r="M23" s="4"/>
      <c r="N23" s="4"/>
      <c r="O23" s="4"/>
      <c r="P23" s="4"/>
      <c r="Q23" s="4"/>
      <c r="R23" s="4"/>
      <c r="S23" s="4"/>
      <c r="T23" s="4"/>
      <c r="U23" s="4"/>
      <c r="V23" s="4"/>
      <c r="W23" s="4"/>
      <c r="X23" s="4"/>
      <c r="Y23" s="4"/>
      <c r="Z23" s="4"/>
      <c r="AA23" s="4"/>
      <c r="AB23" s="4"/>
      <c r="AC23" s="4"/>
      <c r="AD23" s="4"/>
      <c r="AE23" s="4"/>
    </row>
    <row r="24" spans="1:31" s="1" customFormat="1" ht="15">
      <c r="A24" s="95"/>
      <c r="B24" s="105"/>
      <c r="C24" s="105"/>
      <c r="D24" s="107"/>
      <c r="E24" s="111"/>
      <c r="F24" s="111"/>
      <c r="G24" s="95"/>
      <c r="H24" s="4"/>
      <c r="J24" s="4"/>
      <c r="K24" s="4"/>
      <c r="L24" s="4"/>
      <c r="M24" s="4"/>
      <c r="N24" s="4"/>
      <c r="O24" s="4"/>
      <c r="P24" s="4"/>
      <c r="Q24" s="4"/>
      <c r="R24" s="4"/>
      <c r="S24" s="4"/>
      <c r="T24" s="4"/>
      <c r="U24" s="4"/>
      <c r="V24" s="4"/>
      <c r="W24" s="4"/>
      <c r="X24" s="4"/>
      <c r="Y24" s="4"/>
      <c r="Z24" s="4"/>
      <c r="AA24" s="4"/>
      <c r="AB24" s="4"/>
      <c r="AC24" s="4"/>
      <c r="AD24" s="4"/>
      <c r="AE24" s="4"/>
    </row>
    <row r="25" spans="1:31" s="1" customFormat="1" ht="15">
      <c r="A25" s="95"/>
      <c r="B25" s="122" t="s">
        <v>21</v>
      </c>
      <c r="C25" s="228">
        <v>20</v>
      </c>
      <c r="D25" s="119" t="s">
        <v>24</v>
      </c>
      <c r="E25" s="238" t="s">
        <v>91</v>
      </c>
      <c r="F25" s="239"/>
      <c r="G25" s="239"/>
      <c r="H25" s="4"/>
      <c r="I25" s="214">
        <v>7</v>
      </c>
      <c r="J25" s="4" t="s">
        <v>43</v>
      </c>
      <c r="K25" s="4" t="s">
        <v>45</v>
      </c>
      <c r="L25" s="4"/>
      <c r="M25" s="4"/>
      <c r="N25" s="4"/>
      <c r="O25" s="4"/>
      <c r="P25" s="4"/>
      <c r="Q25" s="4"/>
      <c r="R25" s="4"/>
      <c r="S25" s="4"/>
      <c r="T25" s="4"/>
      <c r="V25" s="4"/>
      <c r="W25" s="4"/>
      <c r="X25" s="4"/>
      <c r="Y25" s="4"/>
      <c r="Z25" s="4"/>
      <c r="AA25" s="4"/>
      <c r="AB25" s="4"/>
      <c r="AC25" s="4"/>
      <c r="AD25" s="4"/>
      <c r="AE25" s="4"/>
    </row>
    <row r="26" spans="1:31" s="1" customFormat="1" ht="15">
      <c r="A26" s="99"/>
      <c r="B26" s="106"/>
      <c r="C26" s="108"/>
      <c r="D26" s="107"/>
      <c r="E26" s="111"/>
      <c r="F26" s="111"/>
      <c r="G26" s="99"/>
      <c r="H26" s="4"/>
      <c r="J26" s="4"/>
      <c r="K26" s="4"/>
      <c r="L26" s="4"/>
      <c r="M26" s="4"/>
      <c r="N26" s="4"/>
      <c r="O26" s="4"/>
      <c r="P26" s="4"/>
      <c r="Q26" s="4"/>
      <c r="R26" s="4"/>
      <c r="S26" s="4"/>
      <c r="T26" s="4"/>
      <c r="V26" s="4"/>
      <c r="W26" s="4"/>
      <c r="X26" s="4"/>
      <c r="Y26" s="4"/>
      <c r="Z26" s="4"/>
      <c r="AA26" s="4"/>
      <c r="AB26" s="4"/>
      <c r="AC26" s="4"/>
      <c r="AD26" s="4"/>
      <c r="AE26" s="4"/>
    </row>
    <row r="27" spans="1:31" s="1" customFormat="1" ht="15">
      <c r="A27" s="95"/>
      <c r="B27" s="122" t="s">
        <v>22</v>
      </c>
      <c r="C27" s="227">
        <v>5</v>
      </c>
      <c r="D27" s="117" t="s">
        <v>24</v>
      </c>
      <c r="E27" s="109" t="s">
        <v>25</v>
      </c>
      <c r="F27" s="109"/>
      <c r="G27" s="95"/>
      <c r="H27" s="4"/>
      <c r="I27" s="210">
        <v>8</v>
      </c>
      <c r="J27" s="4" t="s">
        <v>46</v>
      </c>
      <c r="K27" s="211" t="s">
        <v>47</v>
      </c>
      <c r="L27" s="4"/>
      <c r="M27" s="4"/>
      <c r="N27" s="4"/>
      <c r="O27" s="4"/>
      <c r="P27" s="4"/>
      <c r="Q27" s="4"/>
      <c r="R27" s="4"/>
      <c r="S27" s="4"/>
      <c r="T27" s="4"/>
      <c r="V27" s="4"/>
      <c r="W27" s="4"/>
      <c r="X27" s="4"/>
      <c r="Y27" s="4"/>
      <c r="Z27" s="4"/>
      <c r="AA27" s="4"/>
      <c r="AB27" s="4"/>
      <c r="AC27" s="4"/>
      <c r="AD27" s="4"/>
      <c r="AE27" s="4"/>
    </row>
    <row r="28" spans="1:31" s="1" customFormat="1" ht="15">
      <c r="A28" s="99"/>
      <c r="B28" s="106"/>
      <c r="C28" s="108"/>
      <c r="D28" s="108"/>
      <c r="E28" s="109"/>
      <c r="F28" s="112"/>
      <c r="G28" s="99"/>
      <c r="H28" s="4"/>
      <c r="J28" s="4"/>
      <c r="K28" s="4"/>
      <c r="L28" s="4"/>
      <c r="M28" s="4"/>
      <c r="N28" s="4"/>
      <c r="O28" s="4"/>
      <c r="P28" s="4"/>
      <c r="Q28" s="4"/>
      <c r="R28" s="4"/>
      <c r="S28" s="4"/>
      <c r="T28" s="4"/>
      <c r="V28" s="4"/>
      <c r="W28" s="4"/>
      <c r="X28" s="4"/>
      <c r="Y28" s="4"/>
      <c r="Z28" s="4"/>
      <c r="AA28" s="4"/>
      <c r="AB28" s="4"/>
      <c r="AC28" s="4"/>
      <c r="AD28" s="4"/>
      <c r="AE28" s="4"/>
    </row>
    <row r="29" spans="1:31" s="1" customFormat="1" ht="15">
      <c r="A29" s="95"/>
      <c r="B29" s="122" t="s">
        <v>88</v>
      </c>
      <c r="C29" s="227">
        <v>3</v>
      </c>
      <c r="D29" s="117" t="s">
        <v>24</v>
      </c>
      <c r="E29" s="109" t="s">
        <v>25</v>
      </c>
      <c r="F29" s="112"/>
      <c r="G29" s="99"/>
      <c r="H29" s="4"/>
      <c r="I29" s="210">
        <v>9</v>
      </c>
      <c r="J29" s="4" t="s">
        <v>48</v>
      </c>
      <c r="K29" s="4" t="s">
        <v>49</v>
      </c>
      <c r="L29" s="4"/>
      <c r="M29" s="4"/>
      <c r="N29" s="4"/>
      <c r="O29" s="4"/>
      <c r="P29" s="4"/>
      <c r="Q29" s="4"/>
      <c r="R29" s="4"/>
      <c r="S29" s="4"/>
      <c r="T29" s="4"/>
      <c r="V29" s="4"/>
      <c r="W29" s="4"/>
      <c r="X29" s="4"/>
      <c r="Y29" s="4"/>
      <c r="Z29" s="4"/>
      <c r="AA29" s="4"/>
      <c r="AB29" s="4"/>
      <c r="AC29" s="4"/>
      <c r="AD29" s="4"/>
      <c r="AE29" s="4"/>
    </row>
    <row r="30" spans="1:31" s="1" customFormat="1" ht="15">
      <c r="A30" s="99"/>
      <c r="B30" s="106"/>
      <c r="C30" s="108"/>
      <c r="D30" s="108"/>
      <c r="E30" s="109"/>
      <c r="F30" s="112"/>
      <c r="G30" s="99"/>
      <c r="H30" s="4"/>
      <c r="J30" s="4"/>
      <c r="K30" s="4"/>
      <c r="L30" s="4"/>
      <c r="M30" s="4"/>
      <c r="N30" s="4"/>
      <c r="O30" s="4"/>
      <c r="P30" s="4"/>
      <c r="Q30" s="4"/>
      <c r="R30" s="4"/>
      <c r="S30" s="4"/>
      <c r="T30" s="4"/>
      <c r="V30" s="4"/>
      <c r="W30" s="4"/>
      <c r="X30" s="4"/>
      <c r="Y30" s="4"/>
      <c r="Z30" s="4"/>
      <c r="AA30" s="4"/>
      <c r="AB30" s="4"/>
      <c r="AC30" s="4"/>
      <c r="AD30" s="4"/>
      <c r="AE30" s="4"/>
    </row>
    <row r="31" spans="1:31" s="1" customFormat="1" ht="15">
      <c r="A31" s="99"/>
      <c r="B31" s="122" t="s">
        <v>89</v>
      </c>
      <c r="C31" s="121"/>
      <c r="D31" s="120"/>
      <c r="E31" s="109"/>
      <c r="F31" s="112"/>
      <c r="G31" s="99"/>
      <c r="H31" s="4"/>
      <c r="I31" s="210">
        <v>10</v>
      </c>
      <c r="J31" s="4" t="s">
        <v>50</v>
      </c>
      <c r="K31" s="4" t="s">
        <v>51</v>
      </c>
      <c r="L31" s="4"/>
      <c r="M31" s="4"/>
      <c r="N31" s="4"/>
      <c r="O31" s="4"/>
      <c r="P31" s="4"/>
      <c r="Q31" s="4"/>
      <c r="R31" s="4"/>
      <c r="S31" s="4"/>
      <c r="T31" s="4"/>
      <c r="V31" s="4"/>
      <c r="W31" s="4"/>
      <c r="X31" s="4"/>
      <c r="Y31" s="4"/>
      <c r="Z31" s="4"/>
      <c r="AA31" s="4"/>
      <c r="AB31" s="4"/>
      <c r="AC31" s="4"/>
      <c r="AD31" s="4"/>
      <c r="AE31" s="4"/>
    </row>
    <row r="32" spans="1:31" s="1" customFormat="1" ht="15">
      <c r="A32" s="95"/>
      <c r="B32" s="229"/>
      <c r="C32" s="230"/>
      <c r="D32" s="117" t="s">
        <v>24</v>
      </c>
      <c r="E32" s="109"/>
      <c r="F32" s="109"/>
      <c r="G32" s="95"/>
      <c r="H32" s="4"/>
      <c r="J32" s="4"/>
      <c r="K32" s="4" t="s">
        <v>52</v>
      </c>
      <c r="L32" s="4"/>
      <c r="M32" s="4"/>
      <c r="N32" s="4"/>
      <c r="O32" s="4"/>
      <c r="P32" s="4"/>
      <c r="Q32" s="4"/>
      <c r="R32" s="4"/>
      <c r="S32" s="4"/>
      <c r="T32" s="4"/>
      <c r="V32" s="4"/>
      <c r="W32" s="4"/>
      <c r="X32" s="4"/>
      <c r="Y32" s="4"/>
      <c r="Z32" s="4"/>
      <c r="AA32" s="4"/>
      <c r="AB32" s="4"/>
      <c r="AC32" s="4"/>
      <c r="AD32" s="4"/>
      <c r="AE32" s="4"/>
    </row>
    <row r="33" spans="1:31" s="1" customFormat="1" ht="15">
      <c r="A33" s="95"/>
      <c r="B33" s="229"/>
      <c r="C33" s="230"/>
      <c r="D33" s="117" t="s">
        <v>24</v>
      </c>
      <c r="E33" s="109"/>
      <c r="F33" s="109"/>
      <c r="G33" s="95"/>
      <c r="H33" s="4"/>
      <c r="J33" s="4"/>
      <c r="L33" s="4"/>
      <c r="M33" s="4"/>
      <c r="N33" s="4"/>
      <c r="O33" s="4"/>
      <c r="P33" s="4"/>
      <c r="Q33" s="4"/>
      <c r="R33" s="4"/>
      <c r="S33" s="4"/>
      <c r="T33" s="4"/>
      <c r="V33" s="4"/>
      <c r="W33" s="4"/>
      <c r="X33" s="4"/>
      <c r="Y33" s="4"/>
      <c r="Z33" s="4"/>
      <c r="AA33" s="4"/>
      <c r="AB33" s="4"/>
      <c r="AC33" s="4"/>
      <c r="AD33" s="4"/>
      <c r="AE33" s="4"/>
    </row>
    <row r="34" spans="1:31" s="1" customFormat="1" ht="15">
      <c r="A34" s="95"/>
      <c r="B34" s="229"/>
      <c r="C34" s="230"/>
      <c r="D34" s="117" t="s">
        <v>24</v>
      </c>
      <c r="E34" s="109"/>
      <c r="F34" s="109"/>
      <c r="G34" s="95"/>
      <c r="H34" s="4"/>
      <c r="J34" s="4"/>
      <c r="K34" s="4" t="s">
        <v>53</v>
      </c>
      <c r="L34" s="4"/>
      <c r="M34" s="208"/>
      <c r="N34" s="4"/>
      <c r="O34" s="4"/>
      <c r="P34" s="4"/>
      <c r="Q34" s="4"/>
      <c r="R34" s="4"/>
      <c r="S34" s="4"/>
      <c r="T34" s="4"/>
      <c r="V34" s="4"/>
      <c r="W34" s="4"/>
      <c r="X34" s="4"/>
      <c r="Y34" s="4"/>
      <c r="Z34" s="4"/>
      <c r="AA34" s="4"/>
      <c r="AB34" s="4"/>
      <c r="AC34" s="4"/>
      <c r="AD34" s="4"/>
      <c r="AE34" s="4"/>
    </row>
    <row r="35" spans="1:31" s="1" customFormat="1" ht="15">
      <c r="A35" s="95"/>
      <c r="B35" s="229"/>
      <c r="C35" s="230"/>
      <c r="D35" s="117" t="s">
        <v>24</v>
      </c>
      <c r="E35" s="109"/>
      <c r="F35" s="109"/>
      <c r="G35" s="95"/>
      <c r="H35" s="4"/>
      <c r="J35" s="4"/>
      <c r="K35" s="4" t="s">
        <v>54</v>
      </c>
      <c r="L35" s="4"/>
      <c r="N35" s="4"/>
      <c r="O35" s="4"/>
      <c r="P35" s="4"/>
      <c r="Q35" s="4"/>
      <c r="R35" s="4"/>
      <c r="S35" s="4"/>
      <c r="T35" s="4"/>
      <c r="V35" s="4"/>
      <c r="W35" s="4"/>
      <c r="X35" s="4"/>
      <c r="Y35" s="4"/>
      <c r="Z35" s="4"/>
      <c r="AA35" s="4"/>
      <c r="AB35" s="4"/>
      <c r="AC35" s="4"/>
      <c r="AD35" s="4"/>
      <c r="AE35" s="4"/>
    </row>
    <row r="36" spans="1:31" s="1" customFormat="1" ht="15">
      <c r="A36" s="95"/>
      <c r="B36" s="103"/>
      <c r="C36" s="105"/>
      <c r="D36" s="105"/>
      <c r="E36" s="109"/>
      <c r="F36" s="109"/>
      <c r="G36" s="95"/>
      <c r="H36" s="4"/>
      <c r="J36" s="4"/>
      <c r="K36" s="4" t="s">
        <v>55</v>
      </c>
      <c r="L36" s="4"/>
      <c r="M36" s="4"/>
      <c r="N36" s="4"/>
      <c r="O36" s="4"/>
      <c r="P36" s="4"/>
      <c r="Q36" s="4"/>
      <c r="R36" s="4"/>
      <c r="S36" s="4"/>
      <c r="T36" s="4"/>
      <c r="V36" s="4"/>
      <c r="W36" s="4"/>
      <c r="X36" s="4"/>
      <c r="Y36" s="4"/>
      <c r="Z36" s="4"/>
      <c r="AA36" s="4"/>
      <c r="AB36" s="4"/>
      <c r="AC36" s="4"/>
      <c r="AD36" s="4"/>
      <c r="AE36" s="4"/>
    </row>
    <row r="37" spans="1:31" s="1" customFormat="1" ht="15">
      <c r="A37" s="95"/>
      <c r="B37" s="122" t="s">
        <v>90</v>
      </c>
      <c r="C37" s="231">
        <v>0.06</v>
      </c>
      <c r="D37" s="117" t="s">
        <v>26</v>
      </c>
      <c r="E37" s="109"/>
      <c r="F37" s="109"/>
      <c r="G37" s="95"/>
      <c r="H37" s="4"/>
      <c r="J37" s="207"/>
      <c r="K37" s="4" t="s">
        <v>56</v>
      </c>
      <c r="L37" s="4"/>
      <c r="M37" s="4"/>
      <c r="N37" s="4"/>
      <c r="O37" s="4"/>
      <c r="P37" s="4"/>
      <c r="Q37" s="4"/>
      <c r="R37" s="4"/>
      <c r="S37" s="4"/>
      <c r="T37" s="4"/>
      <c r="V37" s="4"/>
      <c r="W37" s="4"/>
      <c r="X37" s="4"/>
      <c r="Y37" s="4"/>
      <c r="Z37" s="4"/>
      <c r="AA37" s="4"/>
      <c r="AB37" s="4"/>
      <c r="AC37" s="4"/>
      <c r="AD37" s="4"/>
      <c r="AE37" s="4"/>
    </row>
    <row r="38" spans="1:31" s="1" customFormat="1" ht="15">
      <c r="A38" s="95"/>
      <c r="B38" s="113"/>
      <c r="C38" s="103"/>
      <c r="D38" s="103"/>
      <c r="E38" s="95"/>
      <c r="F38" s="95"/>
      <c r="G38" s="95"/>
      <c r="H38" s="4"/>
      <c r="I38" s="4"/>
      <c r="K38" s="211" t="s">
        <v>57</v>
      </c>
      <c r="L38" s="4"/>
      <c r="M38" s="4"/>
      <c r="N38" s="4"/>
      <c r="O38" s="4"/>
      <c r="P38" s="4"/>
      <c r="Q38" s="4"/>
      <c r="R38" s="4"/>
      <c r="S38" s="4"/>
      <c r="T38" s="4"/>
      <c r="V38" s="4"/>
      <c r="W38" s="4"/>
      <c r="X38" s="4"/>
      <c r="Y38" s="4"/>
      <c r="Z38" s="4"/>
      <c r="AA38" s="4"/>
      <c r="AB38" s="4"/>
      <c r="AC38" s="4"/>
      <c r="AD38" s="4"/>
      <c r="AE38" s="4"/>
    </row>
    <row r="39" spans="1:31" s="1" customFormat="1" ht="15">
      <c r="A39" s="95"/>
      <c r="B39" s="103"/>
      <c r="C39" s="103"/>
      <c r="D39" s="103"/>
      <c r="E39" s="95"/>
      <c r="F39" s="95"/>
      <c r="G39" s="95"/>
      <c r="H39" s="4"/>
      <c r="I39" s="4"/>
      <c r="J39" s="4"/>
      <c r="L39" s="4"/>
      <c r="M39" s="4"/>
      <c r="N39" s="4"/>
      <c r="O39" s="4"/>
      <c r="P39" s="4"/>
      <c r="Q39" s="4"/>
      <c r="R39" s="4"/>
      <c r="S39" s="4"/>
      <c r="T39" s="4"/>
      <c r="V39" s="4"/>
      <c r="W39" s="4"/>
      <c r="X39" s="4"/>
      <c r="Y39" s="4"/>
      <c r="Z39" s="4"/>
      <c r="AA39" s="4"/>
      <c r="AB39" s="4"/>
      <c r="AC39" s="4"/>
      <c r="AD39" s="4"/>
      <c r="AE39" s="4"/>
    </row>
    <row r="40" spans="1:31" s="1" customFormat="1" ht="15">
      <c r="A40" s="95"/>
      <c r="B40" s="104"/>
      <c r="C40" s="104"/>
      <c r="D40" s="95"/>
      <c r="E40" s="95"/>
      <c r="F40" s="95"/>
      <c r="G40" s="95"/>
      <c r="H40" s="4"/>
      <c r="I40" s="210">
        <v>11</v>
      </c>
      <c r="J40" s="4" t="s">
        <v>58</v>
      </c>
      <c r="K40" s="4" t="s">
        <v>127</v>
      </c>
      <c r="L40" s="4"/>
      <c r="M40" s="4"/>
      <c r="N40" s="4"/>
      <c r="O40" s="4"/>
      <c r="P40" s="4"/>
      <c r="Q40" s="4"/>
      <c r="R40" s="4"/>
      <c r="S40" s="4"/>
      <c r="T40" s="4"/>
      <c r="V40" s="4"/>
      <c r="W40" s="4"/>
      <c r="X40" s="4"/>
      <c r="Y40" s="4"/>
      <c r="Z40" s="4"/>
      <c r="AA40" s="4"/>
      <c r="AB40" s="4"/>
      <c r="AC40" s="4"/>
      <c r="AD40" s="4"/>
      <c r="AE40" s="4"/>
    </row>
    <row r="41" spans="1:31">
      <c r="U41" s="1"/>
    </row>
    <row r="42" spans="1:31">
      <c r="D42" s="93" t="s">
        <v>27</v>
      </c>
      <c r="E42" s="93" t="s">
        <v>28</v>
      </c>
      <c r="F42" s="93"/>
      <c r="G42" s="93"/>
    </row>
    <row r="43" spans="1:31">
      <c r="D43" s="206" t="s">
        <v>29</v>
      </c>
      <c r="E43" s="206" t="s">
        <v>30</v>
      </c>
      <c r="F43" s="206"/>
      <c r="G43" s="206"/>
    </row>
    <row r="45" spans="1:31" ht="203.25" customHeight="1">
      <c r="B45" s="234" t="s">
        <v>128</v>
      </c>
      <c r="C45" s="234"/>
    </row>
  </sheetData>
  <protectedRanges>
    <protectedRange sqref="F7:F14 C17 C23 C37 C25 C27 C29 B32:C35 B7:D14" name="Eingabefelder"/>
  </protectedRanges>
  <mergeCells count="6">
    <mergeCell ref="O2:S3"/>
    <mergeCell ref="B45:C45"/>
    <mergeCell ref="B2:F2"/>
    <mergeCell ref="C4:F4"/>
    <mergeCell ref="D6:E6"/>
    <mergeCell ref="E25:G25"/>
  </mergeCells>
  <phoneticPr fontId="32" type="noConversion"/>
  <pageMargins left="0.25" right="0.25" top="0.75" bottom="0.75" header="0.3" footer="0.3"/>
  <pageSetup paperSize="8" scale="57"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50"/>
  </sheetPr>
  <dimension ref="A1:P45"/>
  <sheetViews>
    <sheetView topLeftCell="A13" workbookViewId="0">
      <selection activeCell="H26" sqref="H26"/>
    </sheetView>
  </sheetViews>
  <sheetFormatPr baseColWidth="10" defaultRowHeight="15"/>
  <cols>
    <col min="1" max="1" width="5.140625" style="1" customWidth="1"/>
    <col min="2" max="2" width="30" style="1" customWidth="1"/>
    <col min="3" max="3" width="18.5703125" style="1" customWidth="1"/>
    <col min="4" max="4" width="14" style="1" customWidth="1"/>
    <col min="5" max="5" width="13.5703125" style="1" customWidth="1"/>
    <col min="6" max="6" width="17.85546875" style="1" customWidth="1"/>
    <col min="7" max="7" width="13.42578125" style="1" customWidth="1"/>
    <col min="8" max="8" width="18.42578125" style="1" customWidth="1"/>
    <col min="9" max="9" width="31.42578125" style="1" customWidth="1"/>
    <col min="10" max="15" width="10.85546875" style="1"/>
  </cols>
  <sheetData>
    <row r="1" spans="1:15">
      <c r="B1" s="2"/>
      <c r="C1" s="2"/>
      <c r="D1" s="2"/>
    </row>
    <row r="2" spans="1:15" s="5" customFormat="1" ht="15.75">
      <c r="A2" s="3" t="s">
        <v>4</v>
      </c>
      <c r="B2" s="241" t="s">
        <v>101</v>
      </c>
      <c r="C2" s="241"/>
      <c r="D2" s="241"/>
      <c r="E2" s="241"/>
      <c r="F2" s="241"/>
      <c r="G2" s="241"/>
      <c r="H2" s="241"/>
      <c r="I2" s="241"/>
      <c r="J2" s="4"/>
      <c r="K2" s="4"/>
      <c r="L2" s="4"/>
      <c r="M2" s="4"/>
      <c r="N2" s="4"/>
      <c r="O2" s="4"/>
    </row>
    <row r="3" spans="1:15" ht="22.7" customHeight="1">
      <c r="A3" s="71"/>
      <c r="B3" s="71"/>
      <c r="C3" s="242"/>
      <c r="D3" s="242"/>
      <c r="E3" s="242"/>
      <c r="F3" s="242"/>
      <c r="G3" s="242"/>
      <c r="H3" s="242"/>
      <c r="I3" s="242"/>
    </row>
    <row r="4" spans="1:15" ht="29.25">
      <c r="A4" s="22"/>
      <c r="B4" s="27" t="s">
        <v>102</v>
      </c>
      <c r="C4" s="232" t="s">
        <v>35</v>
      </c>
      <c r="D4" s="243" t="s">
        <v>36</v>
      </c>
      <c r="E4" s="243"/>
      <c r="F4" s="28" t="s">
        <v>103</v>
      </c>
      <c r="G4" s="243" t="s">
        <v>104</v>
      </c>
      <c r="H4" s="243"/>
      <c r="I4" s="232" t="s">
        <v>105</v>
      </c>
      <c r="L4" s="4"/>
      <c r="M4" s="4"/>
      <c r="N4" s="4"/>
      <c r="O4" s="4"/>
    </row>
    <row r="5" spans="1:15">
      <c r="A5" s="22"/>
      <c r="B5" s="78" t="s">
        <v>13</v>
      </c>
      <c r="C5" s="29">
        <f>[1]Eingabe!C7</f>
        <v>5</v>
      </c>
      <c r="D5" s="30">
        <f>[1]Eingabe!D7</f>
        <v>8</v>
      </c>
      <c r="E5" s="31" t="s">
        <v>0</v>
      </c>
      <c r="F5" s="32">
        <f>[1]Eingabe!F7</f>
        <v>8</v>
      </c>
      <c r="G5" s="30">
        <f>C5*D5*F5</f>
        <v>320</v>
      </c>
      <c r="H5" s="31" t="s">
        <v>0</v>
      </c>
      <c r="I5" s="29">
        <f>C5*F5</f>
        <v>40</v>
      </c>
    </row>
    <row r="6" spans="1:15" ht="29.25">
      <c r="A6" s="22"/>
      <c r="B6" s="78" t="s">
        <v>14</v>
      </c>
      <c r="C6" s="29">
        <f>[1]Eingabe!C8</f>
        <v>5</v>
      </c>
      <c r="D6" s="30">
        <f>[1]Eingabe!D8</f>
        <v>8</v>
      </c>
      <c r="E6" s="31" t="s">
        <v>0</v>
      </c>
      <c r="F6" s="32">
        <f>[1]Eingabe!F8</f>
        <v>8</v>
      </c>
      <c r="G6" s="30">
        <f t="shared" ref="G6:G12" si="0">C6*D6*F6</f>
        <v>320</v>
      </c>
      <c r="H6" s="31" t="s">
        <v>0</v>
      </c>
      <c r="I6" s="29">
        <f t="shared" ref="I6:I12" si="1">C6*F6</f>
        <v>40</v>
      </c>
      <c r="L6" s="4"/>
      <c r="M6" s="4"/>
      <c r="N6" s="4"/>
      <c r="O6" s="4"/>
    </row>
    <row r="7" spans="1:15">
      <c r="A7" s="22"/>
      <c r="B7" s="78" t="s">
        <v>18</v>
      </c>
      <c r="C7" s="29">
        <f>[1]Eingabe!C9</f>
        <v>5</v>
      </c>
      <c r="D7" s="30">
        <f>[1]Eingabe!D9</f>
        <v>8</v>
      </c>
      <c r="E7" s="31" t="s">
        <v>0</v>
      </c>
      <c r="F7" s="32">
        <f>[1]Eingabe!F9</f>
        <v>7</v>
      </c>
      <c r="G7" s="30">
        <f t="shared" si="0"/>
        <v>280</v>
      </c>
      <c r="H7" s="31" t="s">
        <v>0</v>
      </c>
      <c r="I7" s="29">
        <f t="shared" si="1"/>
        <v>35</v>
      </c>
    </row>
    <row r="8" spans="1:15" ht="15.75">
      <c r="A8" s="22"/>
      <c r="B8" s="78" t="s">
        <v>15</v>
      </c>
      <c r="C8" s="29">
        <f>[1]Eingabe!C10</f>
        <v>2</v>
      </c>
      <c r="D8" s="30">
        <f>[1]Eingabe!D10</f>
        <v>8</v>
      </c>
      <c r="E8" s="31" t="s">
        <v>0</v>
      </c>
      <c r="F8" s="32">
        <f>[1]Eingabe!F10</f>
        <v>7</v>
      </c>
      <c r="G8" s="30">
        <f t="shared" si="0"/>
        <v>112</v>
      </c>
      <c r="H8" s="31" t="s">
        <v>0</v>
      </c>
      <c r="I8" s="29">
        <f t="shared" si="1"/>
        <v>14</v>
      </c>
      <c r="L8" s="4"/>
      <c r="M8" s="4"/>
      <c r="N8" s="4"/>
      <c r="O8" s="4"/>
    </row>
    <row r="9" spans="1:15" ht="29.25">
      <c r="A9" s="22"/>
      <c r="B9" s="78" t="s">
        <v>16</v>
      </c>
      <c r="C9" s="29">
        <f>[1]Eingabe!C11</f>
        <v>2</v>
      </c>
      <c r="D9" s="30">
        <f>[1]Eingabe!D11</f>
        <v>8</v>
      </c>
      <c r="E9" s="31" t="s">
        <v>0</v>
      </c>
      <c r="F9" s="32">
        <f>[1]Eingabe!F11</f>
        <v>7</v>
      </c>
      <c r="G9" s="30">
        <f t="shared" si="0"/>
        <v>112</v>
      </c>
      <c r="H9" s="31" t="s">
        <v>0</v>
      </c>
      <c r="I9" s="29">
        <f t="shared" si="1"/>
        <v>14</v>
      </c>
    </row>
    <row r="10" spans="1:15" ht="15.75">
      <c r="A10" s="22"/>
      <c r="B10" s="78" t="s">
        <v>17</v>
      </c>
      <c r="C10" s="29">
        <f>[1]Eingabe!C12</f>
        <v>2</v>
      </c>
      <c r="D10" s="30">
        <f>[1]Eingabe!D12</f>
        <v>8</v>
      </c>
      <c r="E10" s="31" t="s">
        <v>0</v>
      </c>
      <c r="F10" s="32">
        <f>[1]Eingabe!F12</f>
        <v>6</v>
      </c>
      <c r="G10" s="30">
        <f t="shared" si="0"/>
        <v>96</v>
      </c>
      <c r="H10" s="31" t="s">
        <v>0</v>
      </c>
      <c r="I10" s="29">
        <f t="shared" si="1"/>
        <v>12</v>
      </c>
      <c r="L10" s="4"/>
      <c r="M10" s="4"/>
      <c r="N10" s="4"/>
      <c r="O10" s="4"/>
    </row>
    <row r="11" spans="1:15" ht="15.75">
      <c r="A11" s="22"/>
      <c r="B11" s="78">
        <f>[1]Eingabe!B13</f>
        <v>0</v>
      </c>
      <c r="C11" s="29">
        <f>[1]Eingabe!C13</f>
        <v>0</v>
      </c>
      <c r="D11" s="30">
        <f>[1]Eingabe!D13</f>
        <v>0</v>
      </c>
      <c r="E11" s="31" t="s">
        <v>0</v>
      </c>
      <c r="F11" s="32">
        <f>[1]Eingabe!F13</f>
        <v>0</v>
      </c>
      <c r="G11" s="30">
        <f t="shared" si="0"/>
        <v>0</v>
      </c>
      <c r="H11" s="31" t="s">
        <v>0</v>
      </c>
      <c r="I11" s="29">
        <f t="shared" si="1"/>
        <v>0</v>
      </c>
      <c r="L11" s="4"/>
      <c r="M11" s="4"/>
      <c r="N11" s="4"/>
      <c r="O11" s="4"/>
    </row>
    <row r="12" spans="1:15" ht="15.75" thickBot="1">
      <c r="A12" s="22"/>
      <c r="B12" s="79">
        <f>[1]Eingabe!B14</f>
        <v>0</v>
      </c>
      <c r="C12" s="33">
        <f>[1]Eingabe!C14</f>
        <v>0</v>
      </c>
      <c r="D12" s="34">
        <f>[1]Eingabe!D14</f>
        <v>0</v>
      </c>
      <c r="E12" s="35" t="s">
        <v>0</v>
      </c>
      <c r="F12" s="36">
        <f>[1]Eingabe!F14</f>
        <v>0</v>
      </c>
      <c r="G12" s="34">
        <f t="shared" si="0"/>
        <v>0</v>
      </c>
      <c r="H12" s="35" t="s">
        <v>0</v>
      </c>
      <c r="I12" s="33">
        <f t="shared" si="1"/>
        <v>0</v>
      </c>
    </row>
    <row r="13" spans="1:15" ht="15.75">
      <c r="A13" s="22"/>
      <c r="B13" s="37"/>
      <c r="C13" s="8">
        <f>SUM(C5:C12)</f>
        <v>21</v>
      </c>
      <c r="D13" s="6"/>
      <c r="E13" s="7"/>
      <c r="F13" s="38"/>
      <c r="G13" s="6">
        <f>SUM(G5:G12)</f>
        <v>1240</v>
      </c>
      <c r="H13" s="7" t="s">
        <v>0</v>
      </c>
      <c r="I13" s="8">
        <f>SUM(I5:I12)</f>
        <v>155</v>
      </c>
      <c r="L13" s="4"/>
      <c r="M13" s="4"/>
      <c r="N13" s="4"/>
      <c r="O13" s="4"/>
    </row>
    <row r="14" spans="1:15" ht="14.45" customHeight="1">
      <c r="A14" s="22"/>
      <c r="B14" s="22"/>
      <c r="C14" s="22"/>
      <c r="D14" s="39"/>
      <c r="E14" s="22"/>
      <c r="F14" s="22"/>
      <c r="G14" s="22"/>
      <c r="H14" s="22"/>
      <c r="I14" s="22"/>
    </row>
    <row r="15" spans="1:15" ht="15.75">
      <c r="A15" s="22"/>
      <c r="B15" s="30" t="s">
        <v>106</v>
      </c>
      <c r="C15" s="40"/>
      <c r="D15" s="40"/>
      <c r="E15" s="41">
        <f>I13/C13</f>
        <v>7.3809523809523814</v>
      </c>
      <c r="F15" s="42" t="s">
        <v>69</v>
      </c>
      <c r="G15" s="43"/>
      <c r="H15" s="43"/>
      <c r="I15" s="43"/>
      <c r="L15" s="4"/>
      <c r="M15" s="4"/>
      <c r="N15" s="4"/>
      <c r="O15" s="4"/>
    </row>
    <row r="16" spans="1:15" ht="29.25">
      <c r="A16" s="22"/>
      <c r="B16" s="44" t="s">
        <v>131</v>
      </c>
      <c r="C16" s="40"/>
      <c r="D16" s="40"/>
      <c r="E16" s="40">
        <f>G13/E15</f>
        <v>168</v>
      </c>
      <c r="F16" s="42" t="s">
        <v>0</v>
      </c>
      <c r="G16" s="43"/>
      <c r="H16" s="43"/>
      <c r="I16" s="43"/>
    </row>
    <row r="17" spans="1:16" ht="29.25">
      <c r="A17" s="22"/>
      <c r="B17" s="44" t="s">
        <v>107</v>
      </c>
      <c r="C17" s="40"/>
      <c r="D17" s="40"/>
      <c r="E17" s="45">
        <f>[1]Eingabe!C17</f>
        <v>40</v>
      </c>
      <c r="F17" s="42" t="s">
        <v>108</v>
      </c>
      <c r="G17" s="43"/>
      <c r="H17" s="43"/>
      <c r="I17" s="43"/>
      <c r="L17" s="4"/>
      <c r="M17" s="4"/>
      <c r="N17" s="4"/>
      <c r="O17" s="4"/>
    </row>
    <row r="18" spans="1:16">
      <c r="A18" s="22"/>
      <c r="B18" s="244" t="s">
        <v>74</v>
      </c>
      <c r="C18" s="245"/>
      <c r="D18" s="40"/>
      <c r="E18" s="64">
        <f>G13/E17</f>
        <v>31</v>
      </c>
      <c r="F18" s="65" t="s">
        <v>76</v>
      </c>
      <c r="G18" s="43"/>
      <c r="H18" s="43"/>
      <c r="I18" s="43"/>
    </row>
    <row r="19" spans="1:16" ht="29.25">
      <c r="A19" s="22"/>
      <c r="B19" s="44" t="s">
        <v>109</v>
      </c>
      <c r="C19" s="40"/>
      <c r="D19" s="40"/>
      <c r="E19" s="40">
        <f>G13/I13</f>
        <v>8</v>
      </c>
      <c r="F19" s="42" t="s">
        <v>0</v>
      </c>
      <c r="G19" s="43"/>
      <c r="H19" s="72"/>
      <c r="I19" s="43"/>
      <c r="L19" s="4"/>
      <c r="M19" s="4"/>
      <c r="N19" s="4"/>
      <c r="O19" s="4"/>
    </row>
    <row r="20" spans="1:16">
      <c r="A20" s="22"/>
      <c r="B20" s="44" t="s">
        <v>110</v>
      </c>
      <c r="C20" s="40"/>
      <c r="D20" s="40"/>
      <c r="E20" s="66">
        <f>E17/E19</f>
        <v>5</v>
      </c>
      <c r="F20" s="42" t="s">
        <v>68</v>
      </c>
      <c r="G20" s="43"/>
      <c r="H20" s="43"/>
      <c r="I20" s="43"/>
    </row>
    <row r="21" spans="1:16">
      <c r="A21" s="22"/>
      <c r="B21" s="22"/>
      <c r="C21" s="22"/>
      <c r="D21" s="22"/>
      <c r="E21" s="22"/>
      <c r="F21" s="22"/>
      <c r="G21" s="22"/>
      <c r="H21" s="22"/>
      <c r="I21" s="22"/>
    </row>
    <row r="22" spans="1:16">
      <c r="A22" s="71"/>
      <c r="B22" s="21" t="s">
        <v>111</v>
      </c>
      <c r="C22" s="23"/>
      <c r="D22" s="240"/>
      <c r="E22" s="240"/>
      <c r="F22" s="240"/>
      <c r="G22" s="240"/>
      <c r="H22" s="240"/>
      <c r="I22" s="240"/>
      <c r="P22" s="1"/>
    </row>
    <row r="23" spans="1:16">
      <c r="A23" s="22"/>
      <c r="B23" s="23"/>
      <c r="C23" s="23"/>
      <c r="D23" s="61"/>
      <c r="E23" s="23"/>
      <c r="F23" s="23"/>
      <c r="G23" s="23"/>
      <c r="H23" s="23"/>
      <c r="I23" s="23"/>
      <c r="P23" s="1"/>
    </row>
    <row r="24" spans="1:16">
      <c r="A24" s="22"/>
      <c r="B24" s="46" t="s">
        <v>112</v>
      </c>
      <c r="C24" s="47"/>
      <c r="D24" s="47"/>
      <c r="E24" s="48"/>
      <c r="F24" s="9">
        <f>E20</f>
        <v>5</v>
      </c>
      <c r="G24" s="23"/>
      <c r="H24" s="23"/>
      <c r="I24" s="23"/>
      <c r="P24" s="1"/>
    </row>
    <row r="25" spans="1:16">
      <c r="A25" s="22"/>
      <c r="B25" s="46" t="s">
        <v>113</v>
      </c>
      <c r="C25" s="47"/>
      <c r="D25" s="47"/>
      <c r="E25" s="48"/>
      <c r="F25" s="10">
        <f>[1]Eingabe!C23</f>
        <v>52.18</v>
      </c>
      <c r="G25" s="23"/>
      <c r="H25" s="23"/>
      <c r="I25" s="23"/>
      <c r="P25" s="1"/>
    </row>
    <row r="26" spans="1:16">
      <c r="A26" s="22"/>
      <c r="B26" s="46" t="s">
        <v>114</v>
      </c>
      <c r="C26" s="47"/>
      <c r="D26" s="47"/>
      <c r="E26" s="48"/>
      <c r="F26" s="9">
        <f>F24*F25</f>
        <v>260.89999999999998</v>
      </c>
      <c r="G26" s="23"/>
      <c r="H26" s="23"/>
      <c r="I26" s="23"/>
      <c r="P26" s="1"/>
    </row>
    <row r="27" spans="1:16">
      <c r="A27" s="22"/>
      <c r="B27" s="11" t="s">
        <v>115</v>
      </c>
      <c r="C27" s="47"/>
      <c r="D27" s="47"/>
      <c r="E27" s="12">
        <f>[1]Eingabe!C25</f>
        <v>20</v>
      </c>
      <c r="F27" s="9">
        <f>F26-E27</f>
        <v>240.89999999999998</v>
      </c>
      <c r="G27" s="23"/>
      <c r="H27" s="23"/>
      <c r="I27" s="23"/>
      <c r="P27" s="1"/>
    </row>
    <row r="28" spans="1:16">
      <c r="A28" s="22"/>
      <c r="B28" s="11" t="s">
        <v>116</v>
      </c>
      <c r="C28" s="47"/>
      <c r="D28" s="47"/>
      <c r="E28" s="12">
        <f>[1]Eingabe!C27</f>
        <v>5</v>
      </c>
      <c r="F28" s="9">
        <f t="shared" ref="F28:F34" si="2">F27-E28</f>
        <v>235.89999999999998</v>
      </c>
      <c r="G28" s="23"/>
      <c r="H28" s="23"/>
      <c r="I28" s="23"/>
      <c r="P28" s="1"/>
    </row>
    <row r="29" spans="1:16">
      <c r="A29" s="22"/>
      <c r="B29" s="11" t="s">
        <v>117</v>
      </c>
      <c r="C29" s="47"/>
      <c r="D29" s="47"/>
      <c r="E29" s="12">
        <f>[1]Eingabe!C29</f>
        <v>3</v>
      </c>
      <c r="F29" s="9">
        <f t="shared" si="2"/>
        <v>232.89999999999998</v>
      </c>
      <c r="G29" s="49"/>
      <c r="H29" s="23"/>
      <c r="I29" s="23"/>
      <c r="P29" s="1"/>
    </row>
    <row r="30" spans="1:16">
      <c r="A30" s="22"/>
      <c r="B30" s="76">
        <f>[1]Eingabe!B32</f>
        <v>0</v>
      </c>
      <c r="C30" s="70"/>
      <c r="D30" s="70"/>
      <c r="E30" s="12">
        <f>[1]Eingabe!C32</f>
        <v>0</v>
      </c>
      <c r="F30" s="9">
        <f t="shared" si="2"/>
        <v>232.89999999999998</v>
      </c>
      <c r="G30" s="49"/>
      <c r="H30" s="23"/>
      <c r="I30" s="23"/>
      <c r="P30" s="1"/>
    </row>
    <row r="31" spans="1:16">
      <c r="A31" s="22"/>
      <c r="B31" s="76">
        <f>[1]Eingabe!B33</f>
        <v>0</v>
      </c>
      <c r="C31" s="70"/>
      <c r="D31" s="70"/>
      <c r="E31" s="12">
        <f>[1]Eingabe!C33</f>
        <v>0</v>
      </c>
      <c r="F31" s="9">
        <f t="shared" si="2"/>
        <v>232.89999999999998</v>
      </c>
      <c r="G31" s="49"/>
      <c r="H31" s="23"/>
      <c r="I31" s="23"/>
      <c r="P31" s="1"/>
    </row>
    <row r="32" spans="1:16">
      <c r="A32" s="22"/>
      <c r="B32" s="76">
        <f>[1]Eingabe!B34</f>
        <v>0</v>
      </c>
      <c r="C32" s="70"/>
      <c r="D32" s="70"/>
      <c r="E32" s="12">
        <f>[1]Eingabe!C34</f>
        <v>0</v>
      </c>
      <c r="F32" s="9">
        <f t="shared" si="2"/>
        <v>232.89999999999998</v>
      </c>
      <c r="G32" s="49"/>
      <c r="H32" s="23"/>
      <c r="I32" s="23"/>
      <c r="P32" s="1"/>
    </row>
    <row r="33" spans="1:16">
      <c r="A33" s="22"/>
      <c r="B33" s="76">
        <f>[1]Eingabe!B35</f>
        <v>0</v>
      </c>
      <c r="C33" s="70"/>
      <c r="D33" s="70"/>
      <c r="E33" s="12">
        <f>[1]Eingabe!C35</f>
        <v>0</v>
      </c>
      <c r="F33" s="9">
        <f t="shared" si="2"/>
        <v>232.89999999999998</v>
      </c>
      <c r="G33" s="49"/>
      <c r="H33" s="23"/>
      <c r="I33" s="23"/>
      <c r="P33" s="1"/>
    </row>
    <row r="34" spans="1:16" ht="15.75" thickBot="1">
      <c r="A34" s="22"/>
      <c r="B34" s="13" t="s">
        <v>118</v>
      </c>
      <c r="C34" s="50"/>
      <c r="D34" s="51">
        <f>[1]Eingabe!C37</f>
        <v>0.06</v>
      </c>
      <c r="E34" s="52">
        <f>F33*D34</f>
        <v>13.973999999999998</v>
      </c>
      <c r="F34" s="52">
        <f t="shared" si="2"/>
        <v>218.92599999999999</v>
      </c>
      <c r="G34" s="23"/>
      <c r="H34" s="23"/>
      <c r="I34" s="23"/>
      <c r="P34" s="1"/>
    </row>
    <row r="35" spans="1:16">
      <c r="A35" s="22"/>
      <c r="B35" s="14"/>
      <c r="C35" s="53"/>
      <c r="D35" s="53" t="s">
        <v>119</v>
      </c>
      <c r="E35" s="54"/>
      <c r="F35" s="55">
        <f>F34</f>
        <v>218.92599999999999</v>
      </c>
      <c r="G35" s="22"/>
      <c r="H35" s="23"/>
      <c r="I35" s="23"/>
      <c r="P35" s="1"/>
    </row>
    <row r="36" spans="1:16">
      <c r="A36" s="22"/>
      <c r="B36" s="56"/>
      <c r="C36" s="57"/>
      <c r="D36" s="57" t="s">
        <v>120</v>
      </c>
      <c r="E36" s="58"/>
      <c r="F36" s="15">
        <f>F26-F35</f>
        <v>41.97399999999999</v>
      </c>
      <c r="G36" s="22"/>
      <c r="H36" s="23"/>
      <c r="I36" s="23"/>
      <c r="P36" s="1"/>
    </row>
    <row r="37" spans="1:16" s="24" customFormat="1">
      <c r="A37" s="22"/>
      <c r="B37" s="16" t="s">
        <v>121</v>
      </c>
      <c r="C37" s="57"/>
      <c r="D37" s="59">
        <f>F35/F26</f>
        <v>0.83911843618244542</v>
      </c>
      <c r="E37" s="60">
        <f>F35/F26</f>
        <v>0.83911843618244542</v>
      </c>
      <c r="F37" s="23"/>
      <c r="G37" s="23"/>
      <c r="H37" s="23"/>
      <c r="I37" s="23"/>
      <c r="J37" s="1"/>
      <c r="K37" s="1"/>
      <c r="L37" s="1"/>
      <c r="M37" s="1"/>
      <c r="N37" s="1"/>
      <c r="O37" s="1"/>
      <c r="P37" s="1"/>
    </row>
    <row r="38" spans="1:16" s="24" customFormat="1">
      <c r="A38" s="22"/>
      <c r="B38" s="17" t="s">
        <v>122</v>
      </c>
      <c r="C38" s="47"/>
      <c r="D38" s="62">
        <f>F36/F26</f>
        <v>0.16088156381755458</v>
      </c>
      <c r="E38" s="63">
        <f>F36/F26</f>
        <v>0.16088156381755458</v>
      </c>
      <c r="F38" s="23"/>
      <c r="G38" s="23"/>
      <c r="H38" s="23"/>
      <c r="I38" s="23"/>
      <c r="J38" s="1"/>
      <c r="K38" s="1"/>
      <c r="L38" s="1"/>
      <c r="M38" s="1"/>
      <c r="N38" s="1"/>
      <c r="O38" s="1"/>
      <c r="P38" s="1"/>
    </row>
    <row r="39" spans="1:16" s="25" customFormat="1" ht="15.75">
      <c r="A39" s="22"/>
      <c r="B39" s="17" t="s">
        <v>123</v>
      </c>
      <c r="C39" s="47"/>
      <c r="D39" s="62">
        <f>F26/F35</f>
        <v>1.1917268848834766</v>
      </c>
      <c r="E39" s="63">
        <f>F26/F35</f>
        <v>1.1917268848834766</v>
      </c>
      <c r="F39" s="23"/>
      <c r="G39" s="23"/>
      <c r="H39" s="23"/>
      <c r="I39" s="23"/>
      <c r="J39" s="1"/>
      <c r="K39" s="1"/>
      <c r="L39" s="1"/>
      <c r="M39" s="1"/>
      <c r="N39" s="1"/>
      <c r="O39" s="1"/>
      <c r="P39" s="1"/>
    </row>
    <row r="40" spans="1:16">
      <c r="A40" s="22"/>
      <c r="B40" s="23"/>
      <c r="C40" s="23"/>
      <c r="D40" s="23"/>
      <c r="E40" s="23"/>
      <c r="F40" s="23"/>
      <c r="G40" s="23"/>
      <c r="H40" s="23"/>
      <c r="I40" s="23"/>
      <c r="P40" s="1"/>
    </row>
    <row r="41" spans="1:16">
      <c r="A41" s="22"/>
      <c r="B41" s="67" t="s">
        <v>75</v>
      </c>
      <c r="C41" s="68"/>
      <c r="D41" s="18"/>
      <c r="E41" s="19">
        <f>E18/(1-E38)</f>
        <v>36.94353343138777</v>
      </c>
      <c r="F41" s="20" t="s">
        <v>76</v>
      </c>
      <c r="G41" s="22"/>
      <c r="H41" s="22"/>
      <c r="I41" s="21"/>
      <c r="P41" s="1"/>
    </row>
    <row r="42" spans="1:16">
      <c r="A42" s="22"/>
      <c r="B42" s="56"/>
      <c r="C42" s="57"/>
      <c r="D42" s="19" t="s">
        <v>77</v>
      </c>
      <c r="E42" s="19">
        <f>E41*E17</f>
        <v>1477.7413372555109</v>
      </c>
      <c r="F42" s="69" t="s">
        <v>124</v>
      </c>
      <c r="G42" s="23"/>
      <c r="H42" s="23"/>
      <c r="I42" s="23"/>
      <c r="J42" s="22"/>
      <c r="K42" s="22"/>
      <c r="L42" s="22"/>
      <c r="M42" s="22"/>
      <c r="N42" s="22"/>
      <c r="O42" s="22"/>
      <c r="P42" s="24"/>
    </row>
    <row r="43" spans="1:16">
      <c r="A43" s="22"/>
      <c r="B43" s="22"/>
      <c r="C43" s="22"/>
      <c r="D43" s="22"/>
      <c r="E43" s="22"/>
      <c r="F43" s="22"/>
      <c r="G43" s="22"/>
      <c r="H43" s="22"/>
      <c r="I43" s="22"/>
      <c r="J43" s="22"/>
      <c r="K43" s="22"/>
      <c r="L43" s="22"/>
      <c r="M43" s="22"/>
      <c r="N43" s="22"/>
      <c r="O43" s="22"/>
      <c r="P43" s="24"/>
    </row>
    <row r="44" spans="1:16">
      <c r="A44" s="22"/>
      <c r="B44" s="22"/>
      <c r="C44" s="22"/>
      <c r="D44" s="22"/>
      <c r="E44" s="22"/>
      <c r="F44" s="22"/>
      <c r="G44" s="22"/>
      <c r="H44" s="22"/>
      <c r="I44" s="22"/>
    </row>
    <row r="45" spans="1:16">
      <c r="A45" s="22"/>
      <c r="B45" s="22"/>
      <c r="C45" s="22"/>
      <c r="D45" s="22"/>
      <c r="E45" s="22"/>
      <c r="F45" s="22"/>
      <c r="G45" s="22"/>
      <c r="H45" s="22"/>
      <c r="I45" s="22"/>
    </row>
  </sheetData>
  <protectedRanges>
    <protectedRange sqref="A46" name="Blanko"/>
  </protectedRanges>
  <mergeCells count="6">
    <mergeCell ref="D22:I22"/>
    <mergeCell ref="B2:I2"/>
    <mergeCell ref="C3:I3"/>
    <mergeCell ref="D4:E4"/>
    <mergeCell ref="G4:H4"/>
    <mergeCell ref="B18:C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pageSetUpPr fitToPage="1"/>
  </sheetPr>
  <dimension ref="A1:O35"/>
  <sheetViews>
    <sheetView showGridLines="0" zoomScale="90" zoomScaleNormal="90" workbookViewId="0">
      <selection activeCell="D19" sqref="D19"/>
    </sheetView>
  </sheetViews>
  <sheetFormatPr baseColWidth="10" defaultRowHeight="15"/>
  <cols>
    <col min="1" max="1" width="5.140625" style="1" customWidth="1"/>
    <col min="2" max="2" width="34.5703125" style="1" customWidth="1"/>
    <col min="3" max="3" width="31.85546875" style="1" customWidth="1"/>
    <col min="4" max="4" width="9.42578125" style="1" customWidth="1"/>
    <col min="5" max="5" width="29.5703125" style="1" customWidth="1"/>
    <col min="6" max="6" width="13.42578125" style="1" customWidth="1"/>
    <col min="7" max="7" width="18.42578125" style="1" customWidth="1"/>
    <col min="8" max="8" width="31.42578125" style="1" customWidth="1"/>
    <col min="9" max="14" width="11.5703125" style="1"/>
  </cols>
  <sheetData>
    <row r="1" spans="1:15">
      <c r="A1" s="124"/>
      <c r="B1" s="125"/>
      <c r="C1" s="125"/>
      <c r="D1" s="124"/>
      <c r="E1" s="124"/>
      <c r="F1" s="124"/>
      <c r="G1" s="80"/>
      <c r="H1" s="80"/>
    </row>
    <row r="2" spans="1:15" s="88" customFormat="1" ht="18.75">
      <c r="A2" s="130" t="s">
        <v>5</v>
      </c>
      <c r="B2" s="131" t="s">
        <v>66</v>
      </c>
      <c r="C2" s="131"/>
      <c r="D2" s="131"/>
      <c r="E2" s="126"/>
      <c r="F2" s="126"/>
      <c r="G2" s="89"/>
      <c r="H2" s="89"/>
      <c r="I2" s="87"/>
      <c r="J2" s="87"/>
      <c r="K2" s="87"/>
      <c r="L2" s="87"/>
      <c r="M2" s="87"/>
      <c r="N2" s="87"/>
    </row>
    <row r="3" spans="1:15" ht="22.7" customHeight="1">
      <c r="A3" s="127"/>
      <c r="B3" s="127"/>
      <c r="C3" s="128"/>
      <c r="D3" s="128"/>
      <c r="E3" s="128"/>
      <c r="F3" s="128"/>
      <c r="G3" s="86"/>
      <c r="H3" s="86"/>
      <c r="J3" s="4"/>
      <c r="K3" s="4"/>
      <c r="L3" s="4"/>
      <c r="M3" s="4"/>
      <c r="N3" s="4"/>
    </row>
    <row r="4" spans="1:15" ht="14.45" customHeight="1">
      <c r="A4" s="124"/>
      <c r="B4" s="124"/>
      <c r="C4" s="129"/>
      <c r="D4" s="124"/>
      <c r="E4" s="124"/>
      <c r="F4" s="124"/>
      <c r="G4" s="81"/>
      <c r="H4" s="81"/>
      <c r="J4" s="4"/>
      <c r="K4" s="4"/>
      <c r="L4" s="4"/>
      <c r="M4" s="4"/>
      <c r="N4" s="4"/>
    </row>
    <row r="5" spans="1:15" ht="29.25">
      <c r="A5" s="124"/>
      <c r="B5" s="141" t="s">
        <v>129</v>
      </c>
      <c r="C5" s="142"/>
      <c r="D5" s="143">
        <f>Calculs!E17</f>
        <v>40</v>
      </c>
      <c r="E5" s="144" t="s">
        <v>70</v>
      </c>
      <c r="F5" s="132"/>
      <c r="G5" s="82"/>
      <c r="H5" s="82"/>
      <c r="J5" s="4"/>
      <c r="K5" s="4"/>
      <c r="L5" s="4"/>
      <c r="M5" s="4"/>
      <c r="N5" s="4"/>
    </row>
    <row r="6" spans="1:15" ht="15.75">
      <c r="A6" s="132"/>
      <c r="B6" s="132"/>
      <c r="C6" s="132"/>
      <c r="D6" s="132"/>
      <c r="E6" s="132"/>
      <c r="F6" s="132"/>
      <c r="G6" s="82"/>
      <c r="H6" s="82"/>
      <c r="J6" s="4"/>
      <c r="K6" s="4"/>
      <c r="L6" s="4"/>
      <c r="M6" s="4"/>
      <c r="N6" s="4"/>
    </row>
    <row r="7" spans="1:15" ht="15.75" customHeight="1">
      <c r="A7" s="124"/>
      <c r="B7" s="246" t="s">
        <v>93</v>
      </c>
      <c r="C7" s="247"/>
      <c r="D7" s="145">
        <f>Calculs!E15</f>
        <v>7.3809523809523814</v>
      </c>
      <c r="E7" s="146" t="s">
        <v>69</v>
      </c>
      <c r="F7" s="132"/>
      <c r="G7" s="82"/>
      <c r="H7" s="82"/>
      <c r="J7" s="4"/>
      <c r="K7" s="4"/>
      <c r="L7" s="4"/>
      <c r="M7" s="4"/>
      <c r="N7" s="4"/>
    </row>
    <row r="8" spans="1:15" ht="29.25">
      <c r="A8" s="124"/>
      <c r="B8" s="147" t="s">
        <v>94</v>
      </c>
      <c r="C8" s="148"/>
      <c r="D8" s="148">
        <f>Calculs!E19</f>
        <v>8</v>
      </c>
      <c r="E8" s="146" t="s">
        <v>0</v>
      </c>
      <c r="F8" s="132"/>
      <c r="G8" s="83"/>
      <c r="H8" s="82"/>
      <c r="J8" s="4"/>
      <c r="K8" s="4"/>
      <c r="L8" s="4"/>
      <c r="M8" s="4"/>
      <c r="N8" s="4"/>
    </row>
    <row r="9" spans="1:15" ht="15.75" customHeight="1">
      <c r="A9" s="124"/>
      <c r="B9" s="248" t="s">
        <v>96</v>
      </c>
      <c r="C9" s="249"/>
      <c r="D9" s="149">
        <f>Calculs!E20</f>
        <v>5</v>
      </c>
      <c r="E9" s="146" t="s">
        <v>68</v>
      </c>
      <c r="F9" s="132"/>
      <c r="G9" s="82"/>
      <c r="H9" s="82"/>
      <c r="J9" s="4"/>
      <c r="K9" s="4"/>
      <c r="L9" s="4"/>
      <c r="M9" s="4"/>
      <c r="N9" s="4"/>
    </row>
    <row r="10" spans="1:15" ht="15.75" customHeight="1">
      <c r="A10" s="124"/>
      <c r="B10" s="248" t="s">
        <v>95</v>
      </c>
      <c r="C10" s="249"/>
      <c r="D10" s="149">
        <f>7-D9</f>
        <v>2</v>
      </c>
      <c r="E10" s="146" t="s">
        <v>68</v>
      </c>
      <c r="F10" s="132"/>
      <c r="G10" s="82"/>
      <c r="H10" s="82"/>
      <c r="J10" s="4"/>
      <c r="K10" s="4"/>
      <c r="L10" s="4"/>
      <c r="M10" s="4"/>
      <c r="N10" s="4"/>
    </row>
    <row r="11" spans="1:15" ht="15.75">
      <c r="A11" s="132"/>
      <c r="B11" s="132"/>
      <c r="C11" s="132"/>
      <c r="D11" s="132"/>
      <c r="E11" s="132"/>
      <c r="F11" s="132"/>
      <c r="G11" s="82"/>
      <c r="H11" s="82"/>
      <c r="J11" s="4"/>
      <c r="K11" s="4"/>
      <c r="L11" s="4"/>
      <c r="M11" s="4"/>
      <c r="N11" s="4"/>
    </row>
    <row r="12" spans="1:15" s="24" customFormat="1">
      <c r="A12" s="124"/>
      <c r="B12" s="150" t="s">
        <v>67</v>
      </c>
      <c r="C12" s="151"/>
      <c r="D12" s="152">
        <f>Calculs!D37*100</f>
        <v>83.911843618244546</v>
      </c>
      <c r="E12" s="153" t="s">
        <v>26</v>
      </c>
      <c r="F12" s="133"/>
      <c r="G12" s="84"/>
      <c r="H12" s="84"/>
      <c r="I12" s="1"/>
      <c r="J12" s="1"/>
      <c r="K12" s="1"/>
      <c r="L12" s="1"/>
      <c r="M12" s="1"/>
      <c r="N12" s="1"/>
      <c r="O12" s="1"/>
    </row>
    <row r="13" spans="1:15" s="24" customFormat="1">
      <c r="A13" s="124"/>
      <c r="B13" s="154" t="s">
        <v>82</v>
      </c>
      <c r="C13" s="155"/>
      <c r="D13" s="156">
        <f>Calculs!D38*100</f>
        <v>16.088156381755457</v>
      </c>
      <c r="E13" s="157" t="s">
        <v>26</v>
      </c>
      <c r="F13" s="133"/>
      <c r="G13" s="84"/>
      <c r="H13" s="84"/>
      <c r="I13" s="1"/>
      <c r="J13" s="1"/>
      <c r="K13" s="1"/>
      <c r="L13" s="1"/>
      <c r="M13" s="1"/>
      <c r="N13" s="1"/>
      <c r="O13" s="1"/>
    </row>
    <row r="14" spans="1:15" s="24" customFormat="1">
      <c r="A14" s="124"/>
      <c r="B14" s="158" t="s">
        <v>71</v>
      </c>
      <c r="C14" s="159"/>
      <c r="D14" s="160">
        <f>Calculs!F35</f>
        <v>218.92599999999999</v>
      </c>
      <c r="E14" s="161" t="s">
        <v>72</v>
      </c>
      <c r="F14" s="133"/>
      <c r="G14" s="84"/>
      <c r="H14" s="84"/>
      <c r="I14" s="1"/>
      <c r="J14" s="1"/>
      <c r="K14" s="1"/>
      <c r="L14" s="1"/>
      <c r="M14" s="1"/>
      <c r="N14" s="1"/>
      <c r="O14" s="1"/>
    </row>
    <row r="15" spans="1:15" s="24" customFormat="1">
      <c r="A15" s="124"/>
      <c r="B15" s="158" t="s">
        <v>97</v>
      </c>
      <c r="C15" s="159"/>
      <c r="D15" s="162">
        <f>Calculs!D39*100</f>
        <v>119.17268848834766</v>
      </c>
      <c r="E15" s="163" t="s">
        <v>73</v>
      </c>
      <c r="F15" s="133"/>
      <c r="G15" s="84"/>
      <c r="H15" s="84"/>
      <c r="I15" s="1"/>
      <c r="J15" s="1"/>
      <c r="K15" s="1"/>
      <c r="L15" s="1"/>
      <c r="M15" s="1"/>
      <c r="N15" s="1"/>
      <c r="O15" s="1"/>
    </row>
    <row r="16" spans="1:15" ht="15.75">
      <c r="A16" s="132"/>
      <c r="B16" s="132"/>
      <c r="C16" s="132"/>
      <c r="D16" s="132"/>
      <c r="E16" s="132"/>
      <c r="F16" s="132"/>
      <c r="G16" s="82"/>
      <c r="H16" s="82"/>
      <c r="J16" s="4"/>
      <c r="K16" s="4"/>
      <c r="L16" s="4"/>
      <c r="M16" s="4"/>
      <c r="N16" s="4"/>
    </row>
    <row r="17" spans="1:15" ht="15.75">
      <c r="A17" s="132"/>
      <c r="B17" s="132"/>
      <c r="C17" s="132"/>
      <c r="D17" s="132"/>
      <c r="E17" s="132"/>
      <c r="F17" s="132"/>
      <c r="G17" s="82"/>
      <c r="H17" s="82"/>
      <c r="J17" s="4"/>
      <c r="K17" s="4"/>
      <c r="L17" s="4"/>
      <c r="M17" s="4"/>
      <c r="N17" s="4"/>
    </row>
    <row r="18" spans="1:15" ht="15.75">
      <c r="A18" s="132"/>
      <c r="B18" s="132"/>
      <c r="C18" s="132"/>
      <c r="D18" s="132"/>
      <c r="E18" s="132"/>
      <c r="F18" s="132"/>
      <c r="G18" s="82"/>
      <c r="H18" s="82"/>
      <c r="J18" s="4"/>
      <c r="K18" s="4"/>
      <c r="L18" s="4"/>
      <c r="M18" s="4"/>
      <c r="N18" s="4"/>
    </row>
    <row r="19" spans="1:15" ht="28.5">
      <c r="A19" s="124"/>
      <c r="B19" s="164" t="s">
        <v>74</v>
      </c>
      <c r="C19" s="165"/>
      <c r="D19" s="166">
        <f>Calculs!E18</f>
        <v>31</v>
      </c>
      <c r="E19" s="167" t="s">
        <v>76</v>
      </c>
      <c r="F19" s="132"/>
      <c r="G19" s="82"/>
      <c r="H19" s="82"/>
      <c r="J19" s="4"/>
      <c r="K19" s="4"/>
      <c r="L19" s="4"/>
      <c r="M19" s="4"/>
      <c r="N19" s="4"/>
    </row>
    <row r="20" spans="1:15" ht="15.75">
      <c r="A20" s="124"/>
      <c r="B20" s="168"/>
      <c r="C20" s="169"/>
      <c r="D20" s="170"/>
      <c r="E20" s="171"/>
      <c r="F20" s="132"/>
      <c r="G20" s="82"/>
      <c r="H20" s="82"/>
      <c r="J20" s="4"/>
      <c r="K20" s="4"/>
      <c r="L20" s="4"/>
      <c r="M20" s="4"/>
      <c r="N20" s="4"/>
    </row>
    <row r="21" spans="1:15" ht="31.5" customHeight="1">
      <c r="A21" s="124"/>
      <c r="B21" s="172" t="s">
        <v>75</v>
      </c>
      <c r="C21" s="173"/>
      <c r="D21" s="174">
        <f>Calculs!E41</f>
        <v>36.94353343138777</v>
      </c>
      <c r="E21" s="175" t="s">
        <v>76</v>
      </c>
      <c r="F21" s="132"/>
      <c r="G21" s="85"/>
      <c r="H21" s="82"/>
      <c r="J21" s="4"/>
      <c r="K21" s="4"/>
      <c r="L21" s="4"/>
      <c r="M21" s="4"/>
      <c r="N21" s="4"/>
    </row>
    <row r="22" spans="1:15" ht="15.75">
      <c r="A22" s="124"/>
      <c r="B22" s="154"/>
      <c r="C22" s="176" t="s">
        <v>77</v>
      </c>
      <c r="D22" s="177">
        <f>D21*D5</f>
        <v>1477.7413372555109</v>
      </c>
      <c r="E22" s="178" t="s">
        <v>124</v>
      </c>
      <c r="F22" s="132"/>
      <c r="G22" s="82"/>
      <c r="H22" s="82"/>
      <c r="J22" s="4"/>
      <c r="K22" s="4"/>
      <c r="L22" s="4"/>
      <c r="M22" s="4"/>
      <c r="N22" s="4"/>
    </row>
    <row r="23" spans="1:15" ht="15.75">
      <c r="A23" s="132"/>
      <c r="B23" s="132"/>
      <c r="C23" s="132"/>
      <c r="D23" s="132"/>
      <c r="E23" s="132"/>
      <c r="F23" s="132"/>
      <c r="G23" s="82"/>
      <c r="H23" s="82"/>
      <c r="J23" s="4"/>
      <c r="K23" s="4"/>
      <c r="L23" s="4"/>
      <c r="M23" s="4"/>
      <c r="N23" s="4"/>
    </row>
    <row r="24" spans="1:15" ht="15.75">
      <c r="A24" s="132"/>
      <c r="B24" s="132"/>
      <c r="C24" s="132"/>
      <c r="D24" s="132"/>
      <c r="E24" s="132"/>
      <c r="F24" s="132"/>
      <c r="G24" s="82"/>
      <c r="H24" s="82"/>
      <c r="J24" s="4"/>
      <c r="K24" s="4"/>
      <c r="L24" s="4"/>
      <c r="M24" s="4"/>
      <c r="N24" s="4"/>
    </row>
    <row r="25" spans="1:15">
      <c r="A25" s="124"/>
      <c r="B25" s="124"/>
      <c r="C25" s="124"/>
      <c r="D25" s="124"/>
      <c r="E25" s="124"/>
      <c r="F25" s="124"/>
      <c r="G25" s="80"/>
      <c r="H25" s="80"/>
    </row>
    <row r="26" spans="1:15">
      <c r="A26" s="124"/>
      <c r="B26" s="134"/>
      <c r="C26" s="134"/>
      <c r="D26" s="134"/>
      <c r="E26" s="134"/>
      <c r="F26" s="134"/>
      <c r="G26" s="80"/>
      <c r="H26" s="80"/>
    </row>
    <row r="27" spans="1:15">
      <c r="A27" s="124"/>
      <c r="B27" s="135"/>
      <c r="C27" s="134"/>
      <c r="D27" s="134"/>
      <c r="E27" s="136"/>
      <c r="F27" s="134"/>
      <c r="G27" s="84"/>
      <c r="H27" s="84"/>
      <c r="O27" s="1"/>
    </row>
    <row r="28" spans="1:15">
      <c r="A28" s="124"/>
      <c r="B28" s="137"/>
      <c r="C28" s="134"/>
      <c r="D28" s="134"/>
      <c r="E28" s="136"/>
      <c r="F28" s="134"/>
      <c r="G28" s="84"/>
      <c r="H28" s="84"/>
      <c r="O28" s="1"/>
    </row>
    <row r="29" spans="1:15" s="24" customFormat="1">
      <c r="A29" s="124"/>
      <c r="B29" s="134"/>
      <c r="C29" s="124"/>
      <c r="D29" s="138"/>
      <c r="E29" s="139"/>
      <c r="F29" s="133"/>
      <c r="G29" s="84"/>
      <c r="H29" s="84"/>
      <c r="I29" s="1"/>
      <c r="J29" s="1"/>
      <c r="K29" s="1"/>
      <c r="L29" s="1"/>
      <c r="M29" s="1"/>
      <c r="N29" s="1"/>
      <c r="O29" s="1"/>
    </row>
    <row r="30" spans="1:15" s="25" customFormat="1" ht="15.75">
      <c r="A30" s="124"/>
      <c r="B30" s="139"/>
      <c r="C30" s="140"/>
      <c r="D30" s="140"/>
      <c r="E30" s="139"/>
      <c r="F30" s="133"/>
      <c r="G30" s="84"/>
      <c r="H30" s="84"/>
      <c r="I30" s="1"/>
      <c r="J30" s="1"/>
      <c r="K30" s="1"/>
      <c r="L30" s="1"/>
      <c r="M30" s="1"/>
      <c r="N30" s="1"/>
      <c r="O30" s="1"/>
    </row>
    <row r="31" spans="1:15">
      <c r="A31" s="124"/>
      <c r="B31" s="134"/>
      <c r="C31" s="134"/>
      <c r="D31" s="134"/>
      <c r="E31" s="134"/>
      <c r="F31" s="134"/>
      <c r="G31" s="80"/>
      <c r="H31" s="80"/>
    </row>
    <row r="32" spans="1:15">
      <c r="A32" s="124"/>
      <c r="B32" s="134"/>
      <c r="C32" s="134"/>
      <c r="D32" s="134"/>
      <c r="E32" s="134"/>
      <c r="F32" s="134"/>
      <c r="G32" s="80"/>
      <c r="H32" s="80"/>
    </row>
    <row r="35" spans="2:3" ht="157.5" customHeight="1">
      <c r="B35" s="234" t="s">
        <v>98</v>
      </c>
      <c r="C35" s="234"/>
    </row>
  </sheetData>
  <sheetProtection algorithmName="SHA-512" hashValue="Mp0Ufg9cYmvbqmXg2SzsNb7ZVgAcP/1GG9DeUuDTYiN22d7SxTxbb+ALQNjs8UTg6TVNuStjqVMpRYVJ3tHRHA==" saltValue="rNepRNFA1IfpgGFsd5Gkig==" spinCount="100000" sheet="1" objects="1" scenarios="1"/>
  <protectedRanges>
    <protectedRange sqref="A33" name="Blanko"/>
  </protectedRanges>
  <mergeCells count="4">
    <mergeCell ref="B7:C7"/>
    <mergeCell ref="B9:C9"/>
    <mergeCell ref="B10:C10"/>
    <mergeCell ref="B35:C35"/>
  </mergeCells>
  <pageMargins left="0.25" right="0.25" top="0.75" bottom="0.75" header="0.3" footer="0.3"/>
  <pageSetup paperSize="8" scale="57"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pageSetUpPr fitToPage="1"/>
  </sheetPr>
  <dimension ref="A1:P29"/>
  <sheetViews>
    <sheetView showGridLines="0" zoomScale="90" zoomScaleNormal="90" workbookViewId="0">
      <selection activeCell="B26" sqref="B26:D26"/>
    </sheetView>
  </sheetViews>
  <sheetFormatPr baseColWidth="10" defaultRowHeight="15"/>
  <cols>
    <col min="1" max="1" width="5.140625" style="1" customWidth="1"/>
    <col min="2" max="2" width="30" style="1" customWidth="1"/>
    <col min="3" max="8" width="17.5703125" style="1" customWidth="1"/>
    <col min="9" max="9" width="13.5703125" style="1" customWidth="1"/>
    <col min="10" max="10" width="11.42578125" style="1"/>
    <col min="11" max="11" width="14" style="1" bestFit="1" customWidth="1"/>
    <col min="12" max="15" width="11.42578125" style="1"/>
  </cols>
  <sheetData>
    <row r="1" spans="1:16" s="75" customFormat="1">
      <c r="A1" s="95"/>
      <c r="B1" s="95"/>
      <c r="C1" s="95"/>
      <c r="D1" s="95"/>
      <c r="E1" s="95"/>
      <c r="F1" s="95"/>
      <c r="G1" s="95"/>
      <c r="H1" s="95"/>
      <c r="I1" s="95"/>
      <c r="J1" s="73"/>
      <c r="K1" s="73"/>
      <c r="L1" s="73"/>
      <c r="M1" s="73"/>
      <c r="N1" s="73"/>
      <c r="O1" s="73"/>
      <c r="P1" s="77"/>
    </row>
    <row r="2" spans="1:16" s="92" customFormat="1" ht="18.75">
      <c r="A2" s="97" t="s">
        <v>6</v>
      </c>
      <c r="B2" s="179" t="s">
        <v>59</v>
      </c>
      <c r="C2" s="179"/>
      <c r="D2" s="179"/>
      <c r="E2" s="179"/>
      <c r="F2" s="179"/>
      <c r="G2" s="179"/>
      <c r="H2" s="179"/>
      <c r="I2" s="179"/>
      <c r="J2" s="90"/>
      <c r="K2" s="90"/>
      <c r="L2" s="90"/>
      <c r="M2" s="90"/>
      <c r="N2" s="90"/>
      <c r="O2" s="90"/>
      <c r="P2" s="91"/>
    </row>
    <row r="3" spans="1:16" s="75" customFormat="1">
      <c r="A3" s="95"/>
      <c r="B3" s="95"/>
      <c r="C3" s="95"/>
      <c r="D3" s="95"/>
      <c r="E3" s="95"/>
      <c r="F3" s="95"/>
      <c r="G3" s="95"/>
      <c r="H3" s="95"/>
      <c r="I3" s="95"/>
      <c r="J3" s="26"/>
      <c r="K3" s="26"/>
      <c r="L3" s="26"/>
      <c r="M3" s="26"/>
      <c r="N3" s="26"/>
      <c r="O3" s="26"/>
    </row>
    <row r="4" spans="1:16" s="74" customFormat="1" ht="57">
      <c r="A4" s="95"/>
      <c r="B4" s="185"/>
      <c r="C4" s="212" t="s">
        <v>80</v>
      </c>
      <c r="D4" s="212" t="s">
        <v>80</v>
      </c>
      <c r="E4" s="212" t="s">
        <v>80</v>
      </c>
      <c r="F4" s="212" t="s">
        <v>80</v>
      </c>
      <c r="G4" s="212" t="s">
        <v>80</v>
      </c>
      <c r="H4" s="188"/>
      <c r="I4" s="95"/>
      <c r="J4" s="26"/>
      <c r="K4" s="26"/>
      <c r="L4" s="26"/>
      <c r="M4" s="26"/>
      <c r="N4" s="26"/>
      <c r="O4" s="75"/>
      <c r="P4" s="75"/>
    </row>
    <row r="5" spans="1:16" s="75" customFormat="1">
      <c r="A5" s="95"/>
      <c r="B5" s="186" t="s">
        <v>79</v>
      </c>
      <c r="C5" s="216">
        <v>40</v>
      </c>
      <c r="D5" s="217">
        <v>38</v>
      </c>
      <c r="E5" s="218">
        <v>35</v>
      </c>
      <c r="F5" s="219"/>
      <c r="G5" s="219"/>
      <c r="H5" s="189" t="s">
        <v>61</v>
      </c>
      <c r="I5" s="95"/>
      <c r="J5" s="26"/>
    </row>
    <row r="6" spans="1:16" s="75" customFormat="1">
      <c r="A6" s="95"/>
      <c r="B6" s="187" t="s">
        <v>60</v>
      </c>
      <c r="C6" s="220">
        <v>30</v>
      </c>
      <c r="D6" s="220">
        <v>8</v>
      </c>
      <c r="E6" s="220">
        <v>2</v>
      </c>
      <c r="F6" s="221"/>
      <c r="G6" s="221"/>
      <c r="H6" s="190">
        <f>SUM(C6:G6)</f>
        <v>40</v>
      </c>
      <c r="I6" s="95"/>
      <c r="J6" s="26"/>
    </row>
    <row r="7" spans="1:16" s="75" customFormat="1">
      <c r="A7" s="95"/>
      <c r="B7" s="187" t="s">
        <v>99</v>
      </c>
      <c r="C7" s="192">
        <f>C$6*C$5</f>
        <v>1200</v>
      </c>
      <c r="D7" s="192">
        <f>D$6*D$5</f>
        <v>304</v>
      </c>
      <c r="E7" s="192">
        <f>E$6*E$5</f>
        <v>70</v>
      </c>
      <c r="F7" s="192">
        <f>F$6*F$5</f>
        <v>0</v>
      </c>
      <c r="G7" s="192">
        <f>G$6*G$5</f>
        <v>0</v>
      </c>
      <c r="H7" s="191">
        <f>SUM(C7:G7)</f>
        <v>1574</v>
      </c>
      <c r="I7" s="95"/>
      <c r="J7" s="26"/>
      <c r="K7" s="26"/>
      <c r="L7" s="26"/>
      <c r="M7" s="26"/>
      <c r="N7" s="26"/>
    </row>
    <row r="8" spans="1:16" s="75" customFormat="1">
      <c r="A8" s="95"/>
      <c r="B8" s="180"/>
      <c r="C8" s="180"/>
      <c r="D8" s="180"/>
      <c r="E8" s="180"/>
      <c r="F8" s="180"/>
      <c r="G8" s="180"/>
      <c r="H8" s="180"/>
      <c r="I8" s="95"/>
      <c r="J8" s="26"/>
      <c r="K8" s="26"/>
      <c r="L8" s="26"/>
      <c r="M8" s="26"/>
      <c r="N8" s="26"/>
    </row>
    <row r="9" spans="1:16" s="75" customFormat="1" ht="18" customHeight="1">
      <c r="A9" s="95"/>
      <c r="B9" s="95"/>
      <c r="C9" s="95"/>
      <c r="D9" s="95"/>
      <c r="E9" s="95"/>
      <c r="F9" s="181"/>
      <c r="G9" s="95"/>
      <c r="H9" s="95"/>
      <c r="I9" s="182"/>
      <c r="J9" s="26"/>
      <c r="K9" s="26"/>
      <c r="L9" s="26"/>
      <c r="M9" s="26"/>
      <c r="N9" s="26"/>
      <c r="O9" s="26"/>
    </row>
    <row r="10" spans="1:16" s="75" customFormat="1">
      <c r="A10" s="95"/>
      <c r="B10" s="95"/>
      <c r="C10" s="95"/>
      <c r="D10" s="95"/>
      <c r="E10" s="95"/>
      <c r="F10" s="95"/>
      <c r="G10" s="95"/>
      <c r="H10" s="95"/>
      <c r="I10" s="95"/>
      <c r="J10" s="26"/>
      <c r="K10" s="26"/>
      <c r="L10" s="26"/>
      <c r="M10" s="26"/>
      <c r="N10" s="26"/>
      <c r="O10" s="26"/>
    </row>
    <row r="11" spans="1:16" s="92" customFormat="1" ht="18.75">
      <c r="A11" s="97" t="s">
        <v>7</v>
      </c>
      <c r="B11" s="179" t="s">
        <v>84</v>
      </c>
      <c r="C11" s="179"/>
      <c r="D11" s="179"/>
      <c r="E11" s="179"/>
      <c r="F11" s="183"/>
      <c r="G11" s="183"/>
      <c r="H11" s="183"/>
      <c r="I11" s="183"/>
      <c r="J11" s="90"/>
      <c r="K11" s="90"/>
      <c r="L11" s="90"/>
      <c r="M11" s="90"/>
      <c r="N11" s="90"/>
      <c r="O11" s="90"/>
      <c r="P11" s="91"/>
    </row>
    <row r="12" spans="1:16" s="75" customFormat="1">
      <c r="A12" s="95"/>
      <c r="B12" s="95"/>
      <c r="C12" s="95"/>
      <c r="D12" s="95"/>
      <c r="E12" s="95"/>
      <c r="F12" s="95"/>
      <c r="G12" s="95"/>
      <c r="H12" s="95"/>
      <c r="I12" s="95"/>
      <c r="J12" s="26"/>
      <c r="K12" s="26"/>
      <c r="L12" s="26"/>
      <c r="M12" s="26"/>
      <c r="N12" s="26"/>
      <c r="O12" s="26"/>
    </row>
    <row r="13" spans="1:16" s="75" customFormat="1" ht="21.95" customHeight="1">
      <c r="A13" s="95"/>
      <c r="B13" s="193" t="s">
        <v>62</v>
      </c>
      <c r="C13" s="194"/>
      <c r="D13" s="195"/>
      <c r="E13" s="196">
        <f>H7</f>
        <v>1574</v>
      </c>
      <c r="F13" s="197" t="s">
        <v>81</v>
      </c>
      <c r="G13" s="95"/>
      <c r="H13" s="95"/>
      <c r="I13" s="95"/>
      <c r="J13" s="26"/>
      <c r="K13" s="26"/>
      <c r="L13" s="26"/>
      <c r="M13" s="26"/>
      <c r="N13" s="26"/>
      <c r="O13" s="26"/>
    </row>
    <row r="14" spans="1:16" s="75" customFormat="1" ht="21.95" customHeight="1" thickBot="1">
      <c r="A14" s="95"/>
      <c r="B14" s="198" t="s">
        <v>100</v>
      </c>
      <c r="C14" s="199"/>
      <c r="D14" s="200"/>
      <c r="E14" s="200">
        <f>Synthèse!D22</f>
        <v>1477.7413372555109</v>
      </c>
      <c r="F14" s="201" t="s">
        <v>81</v>
      </c>
      <c r="G14" s="184"/>
      <c r="H14" s="184"/>
      <c r="I14" s="184"/>
      <c r="J14" s="26"/>
      <c r="K14" s="26"/>
      <c r="L14" s="26"/>
      <c r="M14" s="26"/>
      <c r="N14" s="26"/>
      <c r="O14" s="26"/>
    </row>
    <row r="15" spans="1:16" s="75" customFormat="1" ht="21.95" customHeight="1">
      <c r="A15" s="95"/>
      <c r="B15" s="202" t="s">
        <v>83</v>
      </c>
      <c r="C15" s="203"/>
      <c r="D15" s="203"/>
      <c r="E15" s="204">
        <f>E13-E14</f>
        <v>96.258662744489129</v>
      </c>
      <c r="F15" s="205" t="s">
        <v>85</v>
      </c>
      <c r="G15" s="95"/>
      <c r="H15" s="95"/>
      <c r="I15" s="95"/>
      <c r="J15" s="26"/>
      <c r="K15" s="26"/>
      <c r="L15" s="26"/>
      <c r="M15" s="26"/>
      <c r="N15" s="26"/>
      <c r="O15" s="26"/>
    </row>
    <row r="16" spans="1:16" s="75" customFormat="1">
      <c r="A16" s="95"/>
      <c r="B16" s="95"/>
      <c r="C16" s="95"/>
      <c r="D16" s="95"/>
      <c r="E16" s="95"/>
      <c r="F16" s="95"/>
      <c r="G16" s="95"/>
      <c r="H16" s="95"/>
      <c r="I16" s="95"/>
      <c r="J16" s="26"/>
      <c r="K16" s="26"/>
      <c r="L16" s="26"/>
      <c r="M16" s="26"/>
      <c r="N16" s="26"/>
      <c r="O16" s="26"/>
    </row>
    <row r="17" spans="1:15" s="75" customFormat="1">
      <c r="A17" s="95"/>
      <c r="B17" s="95"/>
      <c r="C17" s="95"/>
      <c r="D17" s="95"/>
      <c r="E17" s="95"/>
      <c r="F17" s="95"/>
      <c r="G17" s="95"/>
      <c r="H17" s="95"/>
      <c r="I17" s="95"/>
      <c r="J17" s="26"/>
      <c r="K17" s="26"/>
      <c r="L17" s="26"/>
      <c r="M17" s="26"/>
      <c r="N17" s="26"/>
      <c r="O17" s="26"/>
    </row>
    <row r="18" spans="1:15" s="75" customFormat="1">
      <c r="A18" s="95"/>
      <c r="B18" s="95"/>
      <c r="C18" s="95"/>
      <c r="D18" s="95"/>
      <c r="E18" s="95"/>
      <c r="F18" s="95"/>
      <c r="G18" s="95"/>
      <c r="H18" s="95"/>
      <c r="I18" s="95"/>
      <c r="J18" s="26"/>
      <c r="K18" s="26"/>
      <c r="L18" s="26"/>
      <c r="M18" s="26"/>
      <c r="N18" s="26"/>
      <c r="O18" s="26"/>
    </row>
    <row r="19" spans="1:15" s="75" customFormat="1">
      <c r="A19" s="95"/>
      <c r="B19" s="95"/>
      <c r="C19" s="95"/>
      <c r="D19" s="95"/>
      <c r="E19" s="95"/>
      <c r="F19" s="95"/>
      <c r="G19" s="95"/>
      <c r="H19" s="95"/>
      <c r="I19" s="95"/>
      <c r="J19" s="26"/>
      <c r="K19" s="26"/>
      <c r="L19" s="26"/>
      <c r="M19" s="26"/>
      <c r="N19" s="26"/>
      <c r="O19" s="26"/>
    </row>
    <row r="20" spans="1:15">
      <c r="A20" s="104"/>
      <c r="B20" s="104"/>
      <c r="C20" s="104"/>
      <c r="D20" s="104"/>
      <c r="E20" s="104"/>
      <c r="F20" s="104"/>
      <c r="G20" s="104"/>
      <c r="H20" s="104"/>
      <c r="I20" s="104"/>
    </row>
    <row r="21" spans="1:15">
      <c r="A21" s="104"/>
      <c r="B21" s="104"/>
      <c r="C21" s="104"/>
      <c r="D21" s="104"/>
      <c r="E21" s="104"/>
      <c r="F21" s="104"/>
      <c r="G21" s="104"/>
      <c r="H21" s="104"/>
      <c r="I21" s="104"/>
    </row>
    <row r="22" spans="1:15">
      <c r="A22" s="104"/>
      <c r="B22" s="104"/>
      <c r="C22" s="104"/>
      <c r="D22" s="104"/>
      <c r="E22" s="104"/>
      <c r="F22" s="104"/>
      <c r="G22" s="104"/>
      <c r="H22" s="104"/>
      <c r="I22" s="104"/>
    </row>
    <row r="23" spans="1:15">
      <c r="A23" s="104"/>
      <c r="B23" s="104"/>
      <c r="C23" s="104"/>
      <c r="D23" s="104"/>
      <c r="E23" s="104"/>
      <c r="F23" s="104"/>
      <c r="G23" s="104"/>
      <c r="H23" s="104"/>
      <c r="I23" s="104"/>
    </row>
    <row r="24" spans="1:15" ht="15.75">
      <c r="F24" s="93" t="s">
        <v>63</v>
      </c>
      <c r="G24" s="93" t="s">
        <v>86</v>
      </c>
      <c r="H24" s="93"/>
      <c r="I24" s="93"/>
    </row>
    <row r="25" spans="1:15" ht="15.75">
      <c r="F25" s="206" t="s">
        <v>64</v>
      </c>
      <c r="G25" s="206" t="s">
        <v>65</v>
      </c>
      <c r="H25" s="206"/>
      <c r="I25" s="206"/>
    </row>
    <row r="26" spans="1:15" ht="214.5" customHeight="1">
      <c r="B26" s="234" t="s">
        <v>130</v>
      </c>
      <c r="C26" s="234"/>
      <c r="D26" s="234"/>
    </row>
    <row r="28" spans="1:15">
      <c r="B28" s="213"/>
    </row>
    <row r="29" spans="1:15">
      <c r="B29" s="213"/>
    </row>
  </sheetData>
  <protectedRanges>
    <protectedRange sqref="C5:G6" name="Eingabefelder"/>
  </protectedRanges>
  <mergeCells count="1">
    <mergeCell ref="B26:D26"/>
  </mergeCells>
  <pageMargins left="0.25" right="0.25" top="0.75" bottom="0.75" header="0.3" footer="0.3"/>
  <pageSetup paperSize="8" scale="57"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Données</vt:lpstr>
      <vt:lpstr>Calculs</vt:lpstr>
      <vt:lpstr>Synthèse</vt:lpstr>
      <vt:lpstr>Personnel requis et pers. dispo</vt:lpstr>
      <vt:lpstr>Données!Druckbereich</vt:lpstr>
      <vt:lpstr>'Personnel requis et pers. dispo'!Druckbereich</vt:lpstr>
      <vt:lpstr>Synthèse!Druckbereich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Heike Rott</dc:creator>
  <cp:lastModifiedBy>Höhener Martin SECO</cp:lastModifiedBy>
  <dcterms:created xsi:type="dcterms:W3CDTF">2018-04-11T10:09:53Z</dcterms:created>
  <dcterms:modified xsi:type="dcterms:W3CDTF">2021-08-03T08:44:00Z</dcterms:modified>
</cp:coreProperties>
</file>