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Override PartName="/xl/revisions/revisionLog17.xml" ContentType="application/vnd.openxmlformats-officedocument.spreadsheetml.revisionLog+xml"/>
  <Override PartName="/xl/revisions/revisionLog1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1230" windowWidth="20640" windowHeight="7395"/>
  </bookViews>
  <sheets>
    <sheet name="Critères d'affectation" sheetId="1" r:id="rId1"/>
    <sheet name="(1) Contributions" sheetId="2" r:id="rId2"/>
    <sheet name="(2) Contributions aux investiss" sheetId="3" r:id="rId3"/>
    <sheet name="(3) Engagements financiers" sheetId="4" r:id="rId4"/>
    <sheet name="(4) Prêts à taux réduit" sheetId="5" r:id="rId5"/>
    <sheet name="(5) Vente de biens et services" sheetId="6" r:id="rId6"/>
    <sheet name="(6) Octroi de droits spéciaux" sheetId="7" r:id="rId7"/>
    <sheet name="(7) Abandon de créances" sheetId="8" r:id="rId8"/>
    <sheet name="(8) Allègements fiscaux" sheetId="9" r:id="rId9"/>
    <sheet name="(9) Exonération des redevances" sheetId="10" r:id="rId10"/>
    <sheet name="(10) Participations publiques" sheetId="11" r:id="rId11"/>
  </sheets>
  <definedNames>
    <definedName name="_xlnm._FilterDatabase" localSheetId="1" hidden="1">'(1) Contributions'!$A$3:$N$3</definedName>
    <definedName name="_xlnm._FilterDatabase" localSheetId="10" hidden="1">'(10) Participations publiques'!$A$3:$H$3</definedName>
    <definedName name="_xlnm._FilterDatabase" localSheetId="2" hidden="1">'(2) Contributions aux investiss'!$A$3:$N$3</definedName>
    <definedName name="_xlnm._FilterDatabase" localSheetId="3" hidden="1">'(3) Engagements financiers'!$A$3:$I$3</definedName>
    <definedName name="_xlnm._FilterDatabase" localSheetId="4" hidden="1">'(4) Prêts à taux réduit'!$A$3:$J$3</definedName>
    <definedName name="_xlnm._FilterDatabase" localSheetId="5" hidden="1">'(5) Vente de biens et services'!$A$3:$M$3</definedName>
    <definedName name="_xlnm._FilterDatabase" localSheetId="6" hidden="1">'(6) Octroi de droits spéciaux'!$A$3:$L$3</definedName>
    <definedName name="_xlnm._FilterDatabase" localSheetId="7" hidden="1">'(7) Abandon de créances'!$A$3:$M$3</definedName>
    <definedName name="_xlnm._FilterDatabase" localSheetId="8" hidden="1">'(8) Allègements fiscaux'!$A$3:$M$3</definedName>
    <definedName name="_xlnm._FilterDatabase" localSheetId="9" hidden="1">'(9) Exonération des redevances'!$A$3:$M$3</definedName>
    <definedName name="_Hlk83470804" localSheetId="7">'(7) Abandon de créances'!$M$8</definedName>
    <definedName name="_Hlk83649238" localSheetId="7">'(7) Abandon de créances'!$M$8</definedName>
    <definedName name="_xlnm.Print_Area" localSheetId="1">'(1) Contributions'!$A$1:$N$280</definedName>
    <definedName name="_xlnm.Print_Area" localSheetId="2">'(2) Contributions aux investiss'!$A$1:$N$33</definedName>
    <definedName name="_xlnm.Print_Area" localSheetId="3">'(3) Engagements financiers'!$A$1:$I$33</definedName>
    <definedName name="_xlnm.Print_Area" localSheetId="6">'(6) Octroi de droits spéciaux'!$A$1:$L$18</definedName>
    <definedName name="_xlnm.Print_Area" localSheetId="8">'(8) Allègements fiscaux'!$A:$M</definedName>
    <definedName name="_xlnm.Print_Area" localSheetId="0">'Critères d''affectation'!$A$1:$A$22</definedName>
    <definedName name="Z_2DC53772_A90B_4006_97E6_B2B7641C047A_.wvu.FilterData" localSheetId="1" hidden="1">'(1) Contributions'!$A$3:$N$3</definedName>
    <definedName name="Z_2DC53772_A90B_4006_97E6_B2B7641C047A_.wvu.FilterData" localSheetId="10" hidden="1">'(10) Participations publiques'!$A$3:$H$3</definedName>
    <definedName name="Z_2DC53772_A90B_4006_97E6_B2B7641C047A_.wvu.FilterData" localSheetId="2" hidden="1">'(2) Contributions aux investiss'!$A$3:$N$3</definedName>
    <definedName name="Z_2DC53772_A90B_4006_97E6_B2B7641C047A_.wvu.FilterData" localSheetId="3" hidden="1">'(3) Engagements financiers'!$A$3:$I$3</definedName>
    <definedName name="Z_2DC53772_A90B_4006_97E6_B2B7641C047A_.wvu.FilterData" localSheetId="4" hidden="1">'(4) Prêts à taux réduit'!$A$3:$J$3</definedName>
    <definedName name="Z_2DC53772_A90B_4006_97E6_B2B7641C047A_.wvu.FilterData" localSheetId="5" hidden="1">'(5) Vente de biens et services'!$A$3:$M$3</definedName>
    <definedName name="Z_2DC53772_A90B_4006_97E6_B2B7641C047A_.wvu.FilterData" localSheetId="6" hidden="1">'(6) Octroi de droits spéciaux'!$A$3:$L$3</definedName>
    <definedName name="Z_2DC53772_A90B_4006_97E6_B2B7641C047A_.wvu.FilterData" localSheetId="7" hidden="1">'(7) Abandon de créances'!$A$3:$M$3</definedName>
    <definedName name="Z_2DC53772_A90B_4006_97E6_B2B7641C047A_.wvu.FilterData" localSheetId="8" hidden="1">'(8) Allègements fiscaux'!$A$3:$M$3</definedName>
    <definedName name="Z_2DC53772_A90B_4006_97E6_B2B7641C047A_.wvu.FilterData" localSheetId="9" hidden="1">'(9) Exonération des redevances'!$A$3:$M$3</definedName>
    <definedName name="Z_2DC53772_A90B_4006_97E6_B2B7641C047A_.wvu.PrintArea" localSheetId="1" hidden="1">'(1) Contributions'!$A$1:$N$280</definedName>
    <definedName name="Z_2DC53772_A90B_4006_97E6_B2B7641C047A_.wvu.PrintArea" localSheetId="2" hidden="1">'(2) Contributions aux investiss'!$A$1:$N$33</definedName>
    <definedName name="Z_2DC53772_A90B_4006_97E6_B2B7641C047A_.wvu.PrintArea" localSheetId="3" hidden="1">'(3) Engagements financiers'!$A$1:$I$33</definedName>
    <definedName name="Z_2DC53772_A90B_4006_97E6_B2B7641C047A_.wvu.PrintArea" localSheetId="6" hidden="1">'(6) Octroi de droits spéciaux'!$A$1:$L$18</definedName>
    <definedName name="Z_2DC53772_A90B_4006_97E6_B2B7641C047A_.wvu.PrintArea" localSheetId="8" hidden="1">'(8) Allègements fiscaux'!$A:$M</definedName>
    <definedName name="Z_2DC53772_A90B_4006_97E6_B2B7641C047A_.wvu.PrintArea" localSheetId="0" hidden="1">'Critères d''affectation'!$A$1:$A$22</definedName>
    <definedName name="Z_7F5DEDAA_56F9_491D_8F3E_FBCC241592D5_.wvu.FilterData" localSheetId="1" hidden="1">'(1) Contributions'!$A$3:$N$3</definedName>
    <definedName name="Z_7F5DEDAA_56F9_491D_8F3E_FBCC241592D5_.wvu.FilterData" localSheetId="10" hidden="1">'(10) Participations publiques'!$A$3:$H$3</definedName>
    <definedName name="Z_7F5DEDAA_56F9_491D_8F3E_FBCC241592D5_.wvu.FilterData" localSheetId="2" hidden="1">'(2) Contributions aux investiss'!$A$3:$N$3</definedName>
    <definedName name="Z_7F5DEDAA_56F9_491D_8F3E_FBCC241592D5_.wvu.FilterData" localSheetId="3" hidden="1">'(3) Engagements financiers'!$A$3:$I$3</definedName>
    <definedName name="Z_7F5DEDAA_56F9_491D_8F3E_FBCC241592D5_.wvu.FilterData" localSheetId="4" hidden="1">'(4) Prêts à taux réduit'!$A$3:$J$3</definedName>
    <definedName name="Z_7F5DEDAA_56F9_491D_8F3E_FBCC241592D5_.wvu.FilterData" localSheetId="5" hidden="1">'(5) Vente de biens et services'!$A$3:$M$3</definedName>
    <definedName name="Z_7F5DEDAA_56F9_491D_8F3E_FBCC241592D5_.wvu.FilterData" localSheetId="6" hidden="1">'(6) Octroi de droits spéciaux'!$A$3:$L$3</definedName>
    <definedName name="Z_7F5DEDAA_56F9_491D_8F3E_FBCC241592D5_.wvu.FilterData" localSheetId="7" hidden="1">'(7) Abandon de créances'!$A$3:$M$3</definedName>
    <definedName name="Z_7F5DEDAA_56F9_491D_8F3E_FBCC241592D5_.wvu.FilterData" localSheetId="8" hidden="1">'(8) Allègements fiscaux'!$A$3:$M$3</definedName>
    <definedName name="Z_7F5DEDAA_56F9_491D_8F3E_FBCC241592D5_.wvu.FilterData" localSheetId="9" hidden="1">'(9) Exonération des redevances'!$A$3:$M$3</definedName>
    <definedName name="Z_DF4DF745_36B4_4ED8_B352_D91C06FE1CD8_.wvu.FilterData" localSheetId="1" hidden="1">'(1) Contributions'!$A$3:$N$3</definedName>
    <definedName name="Z_DF4DF745_36B4_4ED8_B352_D91C06FE1CD8_.wvu.FilterData" localSheetId="10" hidden="1">'(10) Participations publiques'!$A$3:$H$3</definedName>
    <definedName name="Z_DF4DF745_36B4_4ED8_B352_D91C06FE1CD8_.wvu.FilterData" localSheetId="2" hidden="1">'(2) Contributions aux investiss'!$A$3:$N$3</definedName>
    <definedName name="Z_DF4DF745_36B4_4ED8_B352_D91C06FE1CD8_.wvu.FilterData" localSheetId="3" hidden="1">'(3) Engagements financiers'!$A$3:$I$3</definedName>
    <definedName name="Z_DF4DF745_36B4_4ED8_B352_D91C06FE1CD8_.wvu.FilterData" localSheetId="4" hidden="1">'(4) Prêts à taux réduit'!$A$3:$J$3</definedName>
    <definedName name="Z_DF4DF745_36B4_4ED8_B352_D91C06FE1CD8_.wvu.FilterData" localSheetId="5" hidden="1">'(5) Vente de biens et services'!$A$3:$M$3</definedName>
    <definedName name="Z_DF4DF745_36B4_4ED8_B352_D91C06FE1CD8_.wvu.FilterData" localSheetId="6" hidden="1">'(6) Octroi de droits spéciaux'!$A$3:$L$3</definedName>
    <definedName name="Z_DF4DF745_36B4_4ED8_B352_D91C06FE1CD8_.wvu.FilterData" localSheetId="7" hidden="1">'(7) Abandon de créances'!$A$3:$M$3</definedName>
    <definedName name="Z_DF4DF745_36B4_4ED8_B352_D91C06FE1CD8_.wvu.FilterData" localSheetId="8" hidden="1">'(8) Allègements fiscaux'!$A$3:$M$3</definedName>
    <definedName name="Z_DF4DF745_36B4_4ED8_B352_D91C06FE1CD8_.wvu.FilterData" localSheetId="9" hidden="1">'(9) Exonération des redevances'!$A$3:$M$3</definedName>
    <definedName name="Z_DF4DF745_36B4_4ED8_B352_D91C06FE1CD8_.wvu.PrintArea" localSheetId="1" hidden="1">'(1) Contributions'!$A$1:$N$280</definedName>
    <definedName name="Z_DF4DF745_36B4_4ED8_B352_D91C06FE1CD8_.wvu.PrintArea" localSheetId="2" hidden="1">'(2) Contributions aux investiss'!$A$1:$N$33</definedName>
    <definedName name="Z_DF4DF745_36B4_4ED8_B352_D91C06FE1CD8_.wvu.PrintArea" localSheetId="3" hidden="1">'(3) Engagements financiers'!$A$1:$I$33</definedName>
    <definedName name="Z_DF4DF745_36B4_4ED8_B352_D91C06FE1CD8_.wvu.PrintArea" localSheetId="6" hidden="1">'(6) Octroi de droits spéciaux'!$A$1:$L$18</definedName>
    <definedName name="Z_DF4DF745_36B4_4ED8_B352_D91C06FE1CD8_.wvu.PrintArea" localSheetId="8" hidden="1">'(8) Allègements fiscaux'!$A:$M</definedName>
    <definedName name="Z_DF4DF745_36B4_4ED8_B352_D91C06FE1CD8_.wvu.PrintArea" localSheetId="0" hidden="1">'Critères d''affectation'!$A$1:$A$22</definedName>
  </definedNames>
  <calcPr calcId="162913"/>
  <customWorkbookViews>
    <customWorkbookView name="Maschemer Andreas SECO - Persönliche Ansicht" guid="{DF4DF745-36B4-4ED8-B352-D91C06FE1CD8}" mergeInterval="0" personalView="1" maximized="1" xWindow="-8" yWindow="-8" windowWidth="1936" windowHeight="1056" activeSheetId="1"/>
    <customWorkbookView name="Spühler Yves SECO - Persönliche Ansicht" guid="{2DC53772-A90B-4006-97E6-B2B7641C047A}" mergeInterval="0" personalView="1" windowWidth="1796" windowHeight="1040" activeSheetId="9"/>
    <customWorkbookView name="Ballestraz Camille SECO - Affichage personnalisé" guid="{7F5DEDAA-56F9-491D-8F3E-FBCC241592D5}" mergeInterval="0" personalView="1" maximized="1" xWindow="-8" yWindow="-8" windowWidth="1936" windowHeight="1056"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9" l="1"/>
  <c r="G5" i="9"/>
  <c r="D77" i="11" l="1"/>
  <c r="D17" i="10"/>
  <c r="H16" i="10"/>
  <c r="G16" i="10"/>
  <c r="F16" i="10"/>
  <c r="E16" i="10"/>
  <c r="D16" i="10"/>
  <c r="D74" i="9"/>
  <c r="F73" i="9"/>
  <c r="E73" i="9"/>
  <c r="D73" i="9"/>
  <c r="D14" i="8"/>
  <c r="H13" i="8"/>
  <c r="G13" i="8"/>
  <c r="F13" i="8"/>
  <c r="E13" i="8"/>
  <c r="D13" i="8"/>
  <c r="D15" i="7"/>
  <c r="D9" i="6"/>
  <c r="F8" i="6"/>
  <c r="E8" i="6"/>
  <c r="D8" i="6"/>
  <c r="D65" i="5"/>
  <c r="D64" i="5"/>
  <c r="D33" i="4"/>
  <c r="D32" i="4"/>
  <c r="E33" i="3"/>
  <c r="E32" i="3"/>
  <c r="I32" i="3"/>
  <c r="H32" i="3"/>
  <c r="G32" i="3"/>
  <c r="F32" i="3"/>
  <c r="G279" i="2"/>
  <c r="F279" i="2"/>
  <c r="E280" i="2" l="1"/>
  <c r="E279" i="2"/>
  <c r="G278" i="2"/>
  <c r="H278" i="2" s="1"/>
  <c r="I278" i="2" s="1"/>
  <c r="F278" i="2"/>
  <c r="E278" i="2"/>
  <c r="I276" i="2"/>
  <c r="H276" i="2"/>
  <c r="H275" i="2"/>
  <c r="I275" i="2" s="1"/>
  <c r="I274" i="2"/>
  <c r="H274" i="2"/>
  <c r="H273" i="2"/>
  <c r="I273" i="2" s="1"/>
  <c r="I272" i="2"/>
  <c r="H272" i="2"/>
  <c r="H271" i="2"/>
  <c r="I271" i="2" s="1"/>
  <c r="I270" i="2"/>
  <c r="H270" i="2"/>
  <c r="H269" i="2"/>
  <c r="I269" i="2" s="1"/>
  <c r="I268" i="2"/>
  <c r="H268" i="2"/>
  <c r="H267" i="2"/>
  <c r="I267" i="2" s="1"/>
  <c r="I266" i="2"/>
  <c r="H266" i="2"/>
  <c r="H265" i="2"/>
  <c r="I265" i="2" s="1"/>
  <c r="I264" i="2"/>
  <c r="H264" i="2"/>
  <c r="H263" i="2"/>
  <c r="I263" i="2" s="1"/>
  <c r="I262" i="2"/>
  <c r="H262" i="2"/>
  <c r="H261" i="2"/>
  <c r="I261" i="2" s="1"/>
  <c r="I260" i="2"/>
  <c r="H260" i="2"/>
  <c r="H259" i="2"/>
  <c r="I259" i="2" s="1"/>
  <c r="I258" i="2"/>
  <c r="H258" i="2"/>
  <c r="H257" i="2"/>
  <c r="I257" i="2" s="1"/>
  <c r="I256" i="2"/>
  <c r="H256" i="2"/>
  <c r="H255" i="2"/>
  <c r="I255" i="2" s="1"/>
  <c r="I254" i="2"/>
  <c r="H254" i="2"/>
  <c r="H253" i="2"/>
  <c r="I253" i="2" s="1"/>
  <c r="I252" i="2"/>
  <c r="H252" i="2"/>
  <c r="H251" i="2"/>
  <c r="I251" i="2" s="1"/>
  <c r="I250" i="2"/>
  <c r="H250" i="2"/>
  <c r="H249" i="2"/>
  <c r="I249" i="2" s="1"/>
  <c r="I248" i="2"/>
  <c r="H248" i="2"/>
  <c r="H247" i="2"/>
  <c r="I247" i="2" s="1"/>
  <c r="I246" i="2"/>
  <c r="H246" i="2"/>
  <c r="H245" i="2"/>
  <c r="I245" i="2" s="1"/>
  <c r="I244" i="2"/>
  <c r="H244" i="2"/>
  <c r="H243" i="2"/>
  <c r="I243" i="2" s="1"/>
  <c r="I242" i="2"/>
  <c r="H242" i="2"/>
  <c r="H241" i="2"/>
  <c r="I241" i="2" s="1"/>
  <c r="I240" i="2"/>
  <c r="H240" i="2"/>
  <c r="H239" i="2"/>
  <c r="I239" i="2" s="1"/>
  <c r="H238" i="2"/>
  <c r="I238" i="2" s="1"/>
  <c r="H237" i="2"/>
  <c r="I237" i="2" s="1"/>
  <c r="I236" i="2"/>
  <c r="H236" i="2"/>
  <c r="H235" i="2"/>
  <c r="I235" i="2" s="1"/>
  <c r="H234" i="2"/>
  <c r="I234" i="2" s="1"/>
  <c r="H233" i="2"/>
  <c r="I233" i="2" s="1"/>
  <c r="H232" i="2"/>
  <c r="I232" i="2" s="1"/>
  <c r="H231" i="2"/>
  <c r="I231" i="2" s="1"/>
  <c r="H230" i="2"/>
  <c r="I230" i="2" s="1"/>
  <c r="H229" i="2"/>
  <c r="I229" i="2" s="1"/>
  <c r="H228" i="2"/>
  <c r="I228" i="2" s="1"/>
  <c r="H227" i="2"/>
  <c r="I227" i="2" s="1"/>
  <c r="H226" i="2"/>
  <c r="I226" i="2" s="1"/>
  <c r="H225" i="2"/>
  <c r="I225" i="2" s="1"/>
  <c r="H224" i="2"/>
  <c r="I224" i="2" s="1"/>
  <c r="H223" i="2"/>
  <c r="I223" i="2" s="1"/>
  <c r="H222" i="2"/>
  <c r="I222" i="2" s="1"/>
  <c r="H221" i="2"/>
  <c r="I221" i="2" s="1"/>
  <c r="H220" i="2"/>
  <c r="I220" i="2" s="1"/>
  <c r="H219" i="2"/>
  <c r="I219" i="2" s="1"/>
  <c r="H218" i="2"/>
  <c r="I218" i="2" s="1"/>
  <c r="H217" i="2"/>
  <c r="I217" i="2" s="1"/>
  <c r="H216" i="2"/>
  <c r="I216" i="2" s="1"/>
  <c r="H215" i="2"/>
  <c r="I215" i="2" s="1"/>
  <c r="H214" i="2"/>
  <c r="I214" i="2" s="1"/>
  <c r="H213" i="2"/>
  <c r="I213" i="2" s="1"/>
  <c r="H212" i="2"/>
  <c r="I212" i="2" s="1"/>
  <c r="H211" i="2"/>
  <c r="I211" i="2" s="1"/>
  <c r="H210" i="2"/>
  <c r="I210" i="2" s="1"/>
  <c r="H209" i="2"/>
  <c r="I209" i="2" s="1"/>
  <c r="H208" i="2"/>
  <c r="I208" i="2" s="1"/>
  <c r="H207" i="2"/>
  <c r="I207" i="2" s="1"/>
  <c r="H206" i="2"/>
  <c r="I206" i="2" s="1"/>
  <c r="H205" i="2"/>
  <c r="I205" i="2" s="1"/>
  <c r="H204" i="2"/>
  <c r="I204" i="2" s="1"/>
  <c r="H203" i="2"/>
  <c r="I203" i="2" s="1"/>
  <c r="H202" i="2"/>
  <c r="I202" i="2" s="1"/>
  <c r="H201" i="2"/>
  <c r="I201" i="2" s="1"/>
  <c r="H200" i="2"/>
  <c r="I200" i="2" s="1"/>
  <c r="H199" i="2"/>
  <c r="I199" i="2" s="1"/>
  <c r="H198" i="2"/>
  <c r="I198" i="2" s="1"/>
  <c r="H197" i="2"/>
  <c r="I197" i="2" s="1"/>
  <c r="H196" i="2"/>
  <c r="I196" i="2" s="1"/>
  <c r="H195" i="2"/>
  <c r="I195" i="2" s="1"/>
  <c r="H194" i="2"/>
  <c r="I194" i="2" s="1"/>
  <c r="H193" i="2"/>
  <c r="I193" i="2" s="1"/>
  <c r="H192" i="2"/>
  <c r="I192" i="2" s="1"/>
  <c r="H191" i="2"/>
  <c r="I191" i="2" s="1"/>
  <c r="H190" i="2"/>
  <c r="I190" i="2" s="1"/>
  <c r="H189" i="2"/>
  <c r="I189" i="2" s="1"/>
  <c r="H188" i="2"/>
  <c r="I188" i="2" s="1"/>
  <c r="H187" i="2"/>
  <c r="I187" i="2" s="1"/>
  <c r="I186" i="2"/>
  <c r="H186" i="2"/>
  <c r="H185" i="2"/>
  <c r="I185" i="2" s="1"/>
  <c r="I184" i="2"/>
  <c r="H184" i="2"/>
  <c r="H183" i="2"/>
  <c r="I183" i="2" s="1"/>
  <c r="I182" i="2"/>
  <c r="H182" i="2"/>
  <c r="H181" i="2"/>
  <c r="I181" i="2" s="1"/>
  <c r="I180" i="2"/>
  <c r="H180" i="2"/>
  <c r="H179" i="2"/>
  <c r="I179" i="2" s="1"/>
  <c r="I178" i="2"/>
  <c r="H178" i="2"/>
  <c r="H177" i="2"/>
  <c r="I177" i="2" s="1"/>
  <c r="I176" i="2"/>
  <c r="H176" i="2"/>
  <c r="H175" i="2"/>
  <c r="I175" i="2" s="1"/>
  <c r="I174" i="2"/>
  <c r="H174" i="2"/>
  <c r="H173" i="2"/>
  <c r="I173" i="2" s="1"/>
  <c r="I172" i="2"/>
  <c r="H172" i="2"/>
  <c r="H171" i="2"/>
  <c r="I171" i="2" s="1"/>
  <c r="I170" i="2"/>
  <c r="H170" i="2"/>
  <c r="H169" i="2"/>
  <c r="I169" i="2" s="1"/>
  <c r="I168" i="2"/>
  <c r="H168" i="2"/>
  <c r="H167" i="2"/>
  <c r="I167" i="2" s="1"/>
  <c r="I166" i="2"/>
  <c r="H166" i="2"/>
  <c r="H165" i="2"/>
  <c r="I165" i="2" s="1"/>
  <c r="I164" i="2"/>
  <c r="H164" i="2"/>
  <c r="H163" i="2"/>
  <c r="I163" i="2" s="1"/>
  <c r="I162" i="2"/>
  <c r="H162" i="2"/>
  <c r="H161" i="2"/>
  <c r="I161" i="2" s="1"/>
  <c r="I160" i="2"/>
  <c r="H160" i="2"/>
  <c r="H159" i="2"/>
  <c r="I159" i="2" s="1"/>
  <c r="I158" i="2"/>
  <c r="H158" i="2"/>
  <c r="H157" i="2"/>
  <c r="I157" i="2" s="1"/>
  <c r="I156" i="2"/>
  <c r="H156" i="2"/>
  <c r="H155" i="2"/>
  <c r="I155" i="2" s="1"/>
  <c r="I154" i="2"/>
  <c r="H154" i="2"/>
  <c r="H153" i="2"/>
  <c r="I153" i="2" s="1"/>
  <c r="I152" i="2"/>
  <c r="H152" i="2"/>
  <c r="H151" i="2"/>
  <c r="I151" i="2" s="1"/>
  <c r="I150" i="2"/>
  <c r="H150" i="2"/>
  <c r="H149" i="2"/>
  <c r="I149" i="2" s="1"/>
  <c r="I148" i="2"/>
  <c r="H148" i="2"/>
  <c r="H147" i="2"/>
  <c r="I147" i="2" s="1"/>
  <c r="I146" i="2"/>
  <c r="H146" i="2"/>
  <c r="H145" i="2"/>
  <c r="I145" i="2" s="1"/>
  <c r="I144" i="2"/>
  <c r="H144" i="2"/>
  <c r="H143" i="2"/>
  <c r="I143" i="2" s="1"/>
  <c r="I142" i="2"/>
  <c r="H142" i="2"/>
  <c r="H141" i="2"/>
  <c r="I141" i="2" s="1"/>
  <c r="I140" i="2"/>
  <c r="H140" i="2"/>
  <c r="H139" i="2"/>
  <c r="I139" i="2" s="1"/>
  <c r="I138" i="2"/>
  <c r="H138" i="2"/>
  <c r="H137" i="2"/>
  <c r="I137" i="2" s="1"/>
  <c r="I136" i="2"/>
  <c r="H136" i="2"/>
  <c r="H135" i="2"/>
  <c r="I135" i="2" s="1"/>
  <c r="I134" i="2"/>
  <c r="H134" i="2"/>
  <c r="H133" i="2"/>
  <c r="I133" i="2" s="1"/>
  <c r="I132" i="2"/>
  <c r="H132" i="2"/>
  <c r="H131" i="2"/>
  <c r="I131" i="2" s="1"/>
  <c r="I130" i="2"/>
  <c r="H130" i="2"/>
  <c r="H129" i="2"/>
  <c r="I129" i="2" s="1"/>
  <c r="I128" i="2"/>
  <c r="H128" i="2"/>
  <c r="H127" i="2"/>
  <c r="I127" i="2" s="1"/>
  <c r="I126" i="2"/>
  <c r="H126" i="2"/>
  <c r="H125" i="2"/>
  <c r="I125" i="2" s="1"/>
  <c r="I124" i="2"/>
  <c r="H124" i="2"/>
  <c r="H123" i="2"/>
  <c r="I123" i="2" s="1"/>
  <c r="I122" i="2"/>
  <c r="H122" i="2"/>
  <c r="H121" i="2"/>
  <c r="I121" i="2" s="1"/>
  <c r="I120" i="2"/>
  <c r="H120" i="2"/>
  <c r="H119" i="2"/>
  <c r="I119" i="2" s="1"/>
  <c r="I118" i="2"/>
  <c r="H118" i="2"/>
  <c r="H117" i="2"/>
  <c r="I117" i="2" s="1"/>
  <c r="I116" i="2"/>
  <c r="H116" i="2"/>
  <c r="H115" i="2"/>
  <c r="I115" i="2" s="1"/>
  <c r="I114" i="2"/>
  <c r="H114" i="2"/>
  <c r="H113" i="2"/>
  <c r="I113" i="2" s="1"/>
  <c r="I112" i="2"/>
  <c r="H112" i="2"/>
  <c r="H111" i="2"/>
  <c r="I111" i="2" s="1"/>
  <c r="I110" i="2"/>
  <c r="H110" i="2"/>
  <c r="H109" i="2"/>
  <c r="I109" i="2" s="1"/>
  <c r="I108" i="2"/>
  <c r="H108" i="2"/>
  <c r="H107" i="2"/>
  <c r="I107" i="2" s="1"/>
  <c r="I106" i="2"/>
  <c r="H106" i="2"/>
  <c r="H105" i="2"/>
  <c r="I105" i="2" s="1"/>
  <c r="I104" i="2"/>
  <c r="H104" i="2"/>
  <c r="H103" i="2"/>
  <c r="I103" i="2" s="1"/>
  <c r="I102" i="2"/>
  <c r="H102" i="2"/>
  <c r="H101" i="2"/>
  <c r="I101" i="2" s="1"/>
  <c r="I100" i="2"/>
  <c r="H100" i="2"/>
  <c r="H99" i="2"/>
  <c r="I99" i="2" s="1"/>
  <c r="I98" i="2"/>
  <c r="H98" i="2"/>
  <c r="H97" i="2"/>
  <c r="I97" i="2" s="1"/>
  <c r="I96" i="2"/>
  <c r="H96" i="2"/>
  <c r="H95" i="2"/>
  <c r="I95" i="2" s="1"/>
  <c r="I94" i="2"/>
  <c r="H94" i="2"/>
  <c r="H93" i="2"/>
  <c r="I93" i="2" s="1"/>
  <c r="I92" i="2"/>
  <c r="H92" i="2"/>
  <c r="H91" i="2"/>
  <c r="I91" i="2" s="1"/>
  <c r="I90" i="2"/>
  <c r="H90" i="2"/>
  <c r="H89" i="2"/>
  <c r="I89" i="2" s="1"/>
  <c r="I88" i="2"/>
  <c r="H88" i="2"/>
  <c r="H87" i="2"/>
  <c r="I87" i="2" s="1"/>
  <c r="I86" i="2"/>
  <c r="H86" i="2"/>
  <c r="H85" i="2"/>
  <c r="I85" i="2" s="1"/>
  <c r="I84" i="2"/>
  <c r="H84" i="2"/>
  <c r="H83" i="2"/>
  <c r="I83" i="2" s="1"/>
  <c r="I82" i="2"/>
  <c r="H82" i="2"/>
  <c r="H81" i="2"/>
  <c r="I81" i="2" s="1"/>
  <c r="I80" i="2"/>
  <c r="H80" i="2"/>
  <c r="H79" i="2"/>
  <c r="I79" i="2" s="1"/>
  <c r="I78" i="2"/>
  <c r="H78" i="2"/>
  <c r="H77" i="2"/>
  <c r="I77" i="2" s="1"/>
  <c r="I76" i="2"/>
  <c r="H76" i="2"/>
  <c r="H75" i="2"/>
  <c r="I75" i="2" s="1"/>
  <c r="I74" i="2"/>
  <c r="H74" i="2"/>
  <c r="H73" i="2"/>
  <c r="I73" i="2" s="1"/>
  <c r="I72" i="2"/>
  <c r="H72" i="2"/>
  <c r="H71" i="2"/>
  <c r="I71" i="2" s="1"/>
  <c r="I70" i="2"/>
  <c r="H70" i="2"/>
  <c r="H69" i="2"/>
  <c r="I69" i="2" s="1"/>
  <c r="I68" i="2"/>
  <c r="H68" i="2"/>
  <c r="H67" i="2"/>
  <c r="I67" i="2" s="1"/>
  <c r="I66" i="2"/>
  <c r="H66" i="2"/>
  <c r="H65" i="2"/>
  <c r="I65" i="2" s="1"/>
  <c r="I64" i="2"/>
  <c r="H64" i="2"/>
  <c r="H63" i="2"/>
  <c r="I63" i="2" s="1"/>
  <c r="I62" i="2"/>
  <c r="H62" i="2"/>
  <c r="H61" i="2"/>
  <c r="I61" i="2" s="1"/>
  <c r="I60" i="2"/>
  <c r="H60" i="2"/>
  <c r="H59" i="2"/>
  <c r="I59" i="2" s="1"/>
  <c r="I58" i="2"/>
  <c r="H58" i="2"/>
  <c r="H57" i="2"/>
  <c r="I57" i="2" s="1"/>
  <c r="I56" i="2"/>
  <c r="H56" i="2"/>
  <c r="H55" i="2"/>
  <c r="I55" i="2" s="1"/>
  <c r="I54" i="2"/>
  <c r="H54" i="2"/>
  <c r="H53" i="2"/>
  <c r="I53" i="2" s="1"/>
  <c r="I52" i="2"/>
  <c r="H52" i="2"/>
  <c r="H51" i="2"/>
  <c r="I51" i="2" s="1"/>
  <c r="I50" i="2"/>
  <c r="H50" i="2"/>
  <c r="H49" i="2"/>
  <c r="I49" i="2" s="1"/>
  <c r="I48" i="2"/>
  <c r="H48" i="2"/>
  <c r="H47" i="2"/>
  <c r="I47" i="2" s="1"/>
  <c r="I46" i="2"/>
  <c r="H46" i="2"/>
  <c r="H45" i="2"/>
  <c r="I44" i="2"/>
  <c r="H44" i="2"/>
  <c r="H43" i="2"/>
  <c r="I43" i="2" s="1"/>
  <c r="I42" i="2"/>
  <c r="H42" i="2"/>
  <c r="H41" i="2"/>
  <c r="I41" i="2" s="1"/>
  <c r="I40" i="2"/>
  <c r="H40" i="2"/>
  <c r="H39" i="2"/>
  <c r="I39" i="2" s="1"/>
  <c r="I38" i="2"/>
  <c r="H38" i="2"/>
  <c r="H37" i="2"/>
  <c r="I37" i="2" s="1"/>
  <c r="I36" i="2"/>
  <c r="H36" i="2"/>
  <c r="H35" i="2"/>
  <c r="I35" i="2" s="1"/>
  <c r="I34" i="2"/>
  <c r="H34" i="2"/>
  <c r="H33" i="2"/>
  <c r="I33" i="2" s="1"/>
  <c r="I32" i="2"/>
  <c r="H32" i="2"/>
  <c r="H31" i="2"/>
  <c r="I31" i="2" s="1"/>
  <c r="I30" i="2"/>
  <c r="H30" i="2"/>
  <c r="H29" i="2"/>
  <c r="I29" i="2" s="1"/>
  <c r="I28" i="2"/>
  <c r="H28" i="2"/>
  <c r="H27" i="2"/>
  <c r="I27" i="2" s="1"/>
  <c r="I26" i="2"/>
  <c r="H26" i="2"/>
  <c r="H25" i="2"/>
  <c r="I25" i="2" s="1"/>
  <c r="I24" i="2"/>
  <c r="H24" i="2"/>
  <c r="H23" i="2"/>
  <c r="I23" i="2" s="1"/>
  <c r="I22" i="2"/>
  <c r="H22" i="2"/>
  <c r="H21" i="2"/>
  <c r="I21" i="2" s="1"/>
  <c r="I20" i="2"/>
  <c r="H20" i="2"/>
  <c r="H19" i="2"/>
  <c r="I19" i="2" s="1"/>
  <c r="I18" i="2"/>
  <c r="H18" i="2"/>
  <c r="H17" i="2"/>
  <c r="I17" i="2" s="1"/>
  <c r="I16" i="2"/>
  <c r="H16" i="2"/>
  <c r="H15" i="2"/>
  <c r="I15" i="2" s="1"/>
  <c r="I14" i="2"/>
  <c r="H14" i="2"/>
  <c r="H13" i="2"/>
  <c r="I13" i="2" s="1"/>
  <c r="I12" i="2"/>
  <c r="H12" i="2"/>
  <c r="H11" i="2"/>
  <c r="I11" i="2" s="1"/>
  <c r="I10" i="2"/>
  <c r="H10" i="2"/>
  <c r="H9" i="2"/>
  <c r="I9" i="2" s="1"/>
  <c r="I8" i="2"/>
  <c r="H8" i="2"/>
  <c r="H7" i="2"/>
  <c r="I7" i="2" s="1"/>
  <c r="I6" i="2"/>
  <c r="H6" i="2"/>
  <c r="H5" i="2"/>
  <c r="I5" i="2" s="1"/>
  <c r="D31" i="4"/>
  <c r="G31" i="3"/>
  <c r="F31" i="3"/>
  <c r="E31" i="3"/>
  <c r="H29" i="3"/>
  <c r="I29" i="3" s="1"/>
  <c r="I28" i="3"/>
  <c r="H28" i="3"/>
  <c r="H27" i="3"/>
  <c r="I27" i="3" s="1"/>
  <c r="I26" i="3"/>
  <c r="H26" i="3"/>
  <c r="H25" i="3"/>
  <c r="I25" i="3" s="1"/>
  <c r="I24" i="3"/>
  <c r="H24" i="3"/>
  <c r="H23" i="3"/>
  <c r="I23" i="3" s="1"/>
  <c r="I22" i="3"/>
  <c r="H22" i="3"/>
  <c r="H21" i="3"/>
  <c r="I21" i="3" s="1"/>
  <c r="I20" i="3"/>
  <c r="H20" i="3"/>
  <c r="H19" i="3"/>
  <c r="I19" i="3" s="1"/>
  <c r="I18" i="3"/>
  <c r="H18" i="3"/>
  <c r="H17" i="3"/>
  <c r="I17" i="3" s="1"/>
  <c r="I16" i="3"/>
  <c r="H16" i="3"/>
  <c r="H15" i="3"/>
  <c r="I15" i="3" s="1"/>
  <c r="I14" i="3"/>
  <c r="H14" i="3"/>
  <c r="H13" i="3"/>
  <c r="I13" i="3" s="1"/>
  <c r="I12" i="3"/>
  <c r="H12" i="3"/>
  <c r="H11" i="3"/>
  <c r="I11" i="3" s="1"/>
  <c r="I10" i="3"/>
  <c r="H10" i="3"/>
  <c r="H9" i="3"/>
  <c r="I9" i="3" s="1"/>
  <c r="I8" i="3"/>
  <c r="H8" i="3"/>
  <c r="H7" i="3"/>
  <c r="I7" i="3" s="1"/>
  <c r="I6" i="3"/>
  <c r="H6" i="3"/>
  <c r="H5" i="3"/>
  <c r="H31" i="3" s="1"/>
  <c r="I45" i="2" l="1"/>
  <c r="I279" i="2" s="1"/>
  <c r="H279" i="2"/>
  <c r="I5" i="3"/>
  <c r="I31" i="3" s="1"/>
  <c r="F15" i="10" l="1"/>
  <c r="E15" i="10"/>
  <c r="D15" i="10"/>
  <c r="H13" i="10"/>
  <c r="G13" i="10"/>
  <c r="G12" i="10"/>
  <c r="H12" i="10" s="1"/>
  <c r="H11" i="10"/>
  <c r="G11" i="10"/>
  <c r="G6" i="10"/>
  <c r="H6" i="10" s="1"/>
  <c r="H5" i="10"/>
  <c r="G5" i="10"/>
  <c r="G4" i="10"/>
  <c r="G15" i="10" s="1"/>
  <c r="F72" i="9"/>
  <c r="E72" i="9"/>
  <c r="D72" i="9"/>
  <c r="G66" i="9"/>
  <c r="H66" i="9" s="1"/>
  <c r="H65" i="9"/>
  <c r="G65" i="9"/>
  <c r="G64" i="9"/>
  <c r="H64" i="9" s="1"/>
  <c r="H53" i="9"/>
  <c r="G53" i="9"/>
  <c r="G52" i="9"/>
  <c r="H52" i="9" s="1"/>
  <c r="H51" i="9"/>
  <c r="G51" i="9"/>
  <c r="G50" i="9"/>
  <c r="H50" i="9" s="1"/>
  <c r="H42" i="9"/>
  <c r="G42" i="9"/>
  <c r="G41" i="9"/>
  <c r="H41" i="9" s="1"/>
  <c r="H40" i="9"/>
  <c r="G40" i="9"/>
  <c r="G39" i="9"/>
  <c r="H39" i="9" s="1"/>
  <c r="H38" i="9"/>
  <c r="G38" i="9"/>
  <c r="G37" i="9"/>
  <c r="H37" i="9" s="1"/>
  <c r="H34" i="9"/>
  <c r="G34" i="9"/>
  <c r="G33" i="9"/>
  <c r="H33" i="9" s="1"/>
  <c r="H30" i="9"/>
  <c r="G30" i="9"/>
  <c r="G29" i="9"/>
  <c r="H29" i="9" s="1"/>
  <c r="H26" i="9"/>
  <c r="G26" i="9"/>
  <c r="G25" i="9"/>
  <c r="H25" i="9" s="1"/>
  <c r="H22" i="9"/>
  <c r="G22" i="9"/>
  <c r="G21" i="9"/>
  <c r="H21" i="9" s="1"/>
  <c r="G20" i="9"/>
  <c r="G73" i="9" s="1"/>
  <c r="G19" i="9"/>
  <c r="H19" i="9" s="1"/>
  <c r="H18" i="9"/>
  <c r="G18" i="9"/>
  <c r="G17" i="9"/>
  <c r="H17" i="9" s="1"/>
  <c r="H16" i="9"/>
  <c r="G16" i="9"/>
  <c r="G15" i="9"/>
  <c r="H15" i="9" s="1"/>
  <c r="H11" i="9"/>
  <c r="G11" i="9"/>
  <c r="G9" i="9"/>
  <c r="H4" i="9"/>
  <c r="G4" i="9"/>
  <c r="D63" i="5"/>
  <c r="G72" i="9" l="1"/>
  <c r="H20" i="9"/>
  <c r="H73" i="9" s="1"/>
  <c r="H4" i="10"/>
  <c r="H15" i="10" s="1"/>
  <c r="H9" i="9"/>
  <c r="H72" i="9" s="1"/>
  <c r="G12" i="8" l="1"/>
  <c r="F12" i="8"/>
  <c r="E12" i="8"/>
  <c r="D12" i="8"/>
  <c r="H8" i="8"/>
  <c r="G8" i="8"/>
  <c r="H7" i="8"/>
  <c r="G7" i="8"/>
  <c r="H6" i="8"/>
  <c r="G6" i="8"/>
  <c r="H5" i="8"/>
  <c r="H12" i="8" s="1"/>
  <c r="G5" i="8"/>
  <c r="F7" i="6"/>
  <c r="E7" i="6"/>
  <c r="D7" i="6"/>
  <c r="G7" i="6" l="1"/>
  <c r="G8" i="6"/>
  <c r="H7" i="6" l="1"/>
  <c r="H8" i="6"/>
</calcChain>
</file>

<file path=xl/comments1.xml><?xml version="1.0" encoding="utf-8"?>
<comments xmlns="http://schemas.openxmlformats.org/spreadsheetml/2006/main">
  <authors>
    <author>Turcati Samuel SECO</author>
  </authors>
  <commentList>
    <comment ref="F26" authorId="0" guid="{05569594-E426-454A-8331-BBB2278C5C6A}" shapeId="0">
      <text>
        <r>
          <rPr>
            <b/>
            <sz val="9"/>
            <color indexed="81"/>
            <rFont val="Segoe UI"/>
            <family val="2"/>
          </rPr>
          <t>Turcati Samuel SECO:</t>
        </r>
        <r>
          <rPr>
            <sz val="9"/>
            <color indexed="81"/>
            <rFont val="Segoe UI"/>
            <family val="2"/>
          </rPr>
          <t xml:space="preserve">
landwirtschaftsbetriebe sind ausgesschlossen</t>
        </r>
      </text>
    </comment>
  </commentList>
</comments>
</file>

<file path=xl/comments2.xml><?xml version="1.0" encoding="utf-8"?>
<comments xmlns="http://schemas.openxmlformats.org/spreadsheetml/2006/main">
  <authors>
    <author>Sandrine Lang</author>
  </authors>
  <commentList>
    <comment ref="M10" authorId="0" guid="{35B41CE4-7A63-4148-8EF3-0054F9644688}" shapeId="0">
      <text>
        <r>
          <rPr>
            <b/>
            <sz val="9"/>
            <color indexed="81"/>
            <rFont val="Tahoma"/>
            <family val="2"/>
          </rPr>
          <t>Sandrine Lang:</t>
        </r>
        <r>
          <rPr>
            <sz val="9"/>
            <color indexed="81"/>
            <rFont val="Tahoma"/>
            <family val="2"/>
          </rPr>
          <t xml:space="preserve">
La phrse en rouge est à vérifier tout particulièrement, merci!</t>
        </r>
      </text>
    </comment>
  </commentList>
</comments>
</file>

<file path=xl/sharedStrings.xml><?xml version="1.0" encoding="utf-8"?>
<sst xmlns="http://schemas.openxmlformats.org/spreadsheetml/2006/main" count="4289" uniqueCount="1338">
  <si>
    <t>Affectation à l’empreinte restreinte</t>
  </si>
  <si>
    <t>Répond au critère 1 (seuil de prise en compte)</t>
  </si>
  <si>
    <t>Répond au critère 2 (entreprise)</t>
  </si>
  <si>
    <t xml:space="preserve">* Ce critère n’est pas réalisé si au moins une des conditions suivantes n’est visiblement pas remplie : </t>
  </si>
  <si>
    <t>Avantage économique</t>
  </si>
  <si>
    <t xml:space="preserve">*Cette condition est généralement remplie. Exception de taille, les indemnités, qui ne constituent pas forcément un avantage économique lorsqu’elles sont octroyées de manière concurrentielle. </t>
  </si>
  <si>
    <t>Sélectivité</t>
  </si>
  <si>
    <t xml:space="preserve">* On estime qu’il y a sélectivité si toutes les entreprises, indépendamment du secteur dans lequel elles opèrent, n’ont pas les mêmes possibilités d’accéder à l’avantage considéré. Il y a également sélectivité lorsqu’une mesure théoriquement accessible à toutes les entreprises induit de fait un traitement préférentiel accordé à certaines d’entre elles. Il ne suffit toutefois pas que certaines entreprises profitent en pratique plus d’une prestation que les autres pour qu’il y ait de fait traitement de faveur. Toute prestation serait sinon sélective. La sélectivité n’est avérée que si certaines entreprises peuvent profiter d’une prestation, alors que d’autres n’y ont pas du tout accès. </t>
  </si>
  <si>
    <t>Effet sur le marché suisse</t>
  </si>
  <si>
    <t>* Il n’y a pas d’effet sur le marché suisse si un poste profite à un destinataire ou un bénéficiaire à l’étranger, ou s’il n’y a pas de marché dans un secteur donné.</t>
  </si>
  <si>
    <t>Répond au critère 4 (contributions à la sécurité sociale)</t>
  </si>
  <si>
    <t xml:space="preserve">* Le critère n’est pas rempli si une prestation est fournie à des fins de sécurité sociale. </t>
  </si>
  <si>
    <t>Vue d’ensemble de l’attribution de biens et de services à des conditions préférentielles</t>
  </si>
  <si>
    <t>N°</t>
  </si>
  <si>
    <t>UA</t>
  </si>
  <si>
    <t>Désignation</t>
  </si>
  <si>
    <t>Contribution 2017</t>
  </si>
  <si>
    <t>Contribution 2018</t>
  </si>
  <si>
    <t>Contribution 2019</t>
  </si>
  <si>
    <t>Total</t>
  </si>
  <si>
    <t>Moyenne sur 3 ans</t>
  </si>
  <si>
    <t>Répond au critère 1 (seuil de prise en compte)</t>
  </si>
  <si>
    <t>Répond au critère 2 (entreprise)</t>
  </si>
  <si>
    <t>Répond au critère 4 (contributions à la sécurité sociale)</t>
  </si>
  <si>
    <t>Infos</t>
  </si>
  <si>
    <t>OFSPO</t>
  </si>
  <si>
    <t>SERVICES DE l’OFSPO</t>
  </si>
  <si>
    <t>Oui</t>
  </si>
  <si>
    <t>OFAG</t>
  </si>
  <si>
    <t>SERVICE CIVIL DANS L’ÉCONOMIE PRIVÉE (AGRICULTURE, HÔPITAUX, FOYERS, ETC.)</t>
  </si>
  <si>
    <t>n.d.</t>
  </si>
  <si>
    <t>Les exploitations agricoles peuvent faire appel à des civilistes dans les zones de plaine et de montagne pour l’entretien des forêts, dans le domaine de la protection de l’environnement, de la conservation de la nature et de la gestion des paysages, mais aussi pour des projets d’améliorations structurelles qui bénéficient d’une aide à l’investissement de la Confédération, ainsi que dans les exploitations d’estivage. Il peut s’agir pour les civilistes d’entretenir des zones de conservation de la nature ou des surfaces de promotion de la biodiversité, d’empêcher l’avancée de la forêt ou de lutter contre les plantes posant des problèmes. Dans les exploitations d’estivage, des affectations en groupe de civilistes sont également possibles. Les civilistes ne sont pas formés à l’agriculture, mais ils apportent une flexibilité accrue dans le travail quotidien.</t>
  </si>
  <si>
    <t>Total de l’empreinte élargie</t>
  </si>
  <si>
    <t>Total de l’empreinte restreinte</t>
  </si>
  <si>
    <t>Nombre de postes de l’empreinte restreinte</t>
  </si>
  <si>
    <t>Vue d'ensemble de l'octroi de droits spéciaux sans appel d'offres</t>
  </si>
  <si>
    <t xml:space="preserve">Prestation en faveur de la production suisse dans l’attribution de contingents tarifaires </t>
  </si>
  <si>
    <t>Aujourd’hui, les contingents tarifaires sont en partie attribués en fonction de la prestation en faveur de la production suisse (par ex. nombre d’abattages d’animaux indigènes, achat d’animaux sur les marchés publics). Les importations au taux du contingent tarifaire permettent des marges plus élevées, car le niveau de prix des produits suisses est supérieur à celui des produits importés dédouanés. La prestation en faveur de la production suisse favorise la constitution de rentes et le maintien des structures commerciales en place, car elle entrave l’arrivée de nouveaux acteurs.</t>
  </si>
  <si>
    <t>Concessions de distilleries</t>
  </si>
  <si>
    <t>Non</t>
  </si>
  <si>
    <t xml:space="preserve">Concessions accordées sans appel d’offres, sur demande. En pratique, ces concessions sont traitées comme des autorisations ordinaires. </t>
  </si>
  <si>
    <t>Concessions d’infrastructures ferroviaires</t>
  </si>
  <si>
    <t xml:space="preserve">Concessions accordées sans appel d’offres, sur demande. </t>
  </si>
  <si>
    <t>Concessions de transport de voyageurs</t>
  </si>
  <si>
    <t xml:space="preserve">Normes procédurales différenciées selon le domaine de transport, en partie sans appel d’offres. </t>
  </si>
  <si>
    <t>Concessions d’infrastructures aéroportuaires</t>
  </si>
  <si>
    <t xml:space="preserve">Concession accordée sans appel d’offres, sur demande, et selon des critères transparents comparables à ceux d’une vente aux enchères. </t>
  </si>
  <si>
    <t>Concessions de routes des entreprises de transport aérien</t>
  </si>
  <si>
    <t xml:space="preserve">Les concessions de routes des entreprises de transport aérien sont octroyées sur demande (art. 28 de la loi fédérale sur l’aviation (LA) et art. 114 et 119 de l’ordonnance sur l’aviation (OSAv)) et selon des critères transparents comparables à ceux d’une vente aux enchères. </t>
  </si>
  <si>
    <t>Concessions de maisons de jeu</t>
  </si>
  <si>
    <t>Concessions de service universel dans les télécommunications</t>
  </si>
  <si>
    <t xml:space="preserve">La ComCom peut renoncer à un appel d’offres si une étude de marché montre qu’aucune procédure concurrentielle n’est possible. </t>
  </si>
  <si>
    <t>Concessions de réseaux de distribution d’électricité</t>
  </si>
  <si>
    <t xml:space="preserve">Les cantons peuvent octroyer des concessions sans appel d’offres. </t>
  </si>
  <si>
    <t>Concessions de droits d’eau</t>
  </si>
  <si>
    <t>Ces concessions peuvent être accordées sans appel d’offres, sur demande. Toutefois, elles doivent être accordées dans le cadre d’une procédure transparente et non discriminatoire (art. 62, al. 2bis, de la loi sur les forces hydrauliques (LFH) pour ce qui est des concessions fédérales).</t>
  </si>
  <si>
    <t>Vue d'ensemble de l'abandon de créances</t>
  </si>
  <si>
    <t>AFC</t>
  </si>
  <si>
    <t>REMISE DE L’IMPÔT FÉDÉRAL DIRECT (IFD)</t>
  </si>
  <si>
    <t>n.d..</t>
  </si>
  <si>
    <t>Dans les domaines suivants, les autorités peuvent – à la demande du contribuable – accorder une remise de tout ou partie de l’impôt dû : remise de l’impôt fédéral direct par l’autorité de remise cantonale en faveur d’une personne physique ou d’une personne morale en raison d’une situation de dénuement dans laquelle le paiement de l’impôt entraînerait des conséquences très dures (cf. art. 167 ss. LIFD [RS 642.11] ; ordonnance sur les demandes en remise d’impôt [RS 642.121]).</t>
  </si>
  <si>
    <t>REMISE DE L’IMPÔT ANTICIPÉ (IA) (SUR LES RENDEMENTS DE CAPITAUX)</t>
  </si>
  <si>
    <t>Dans les domaines suivants, les autorités peuvent – à la demande du contribuable – accorder une remise de tout ou partie de l’impôt dû : remise de l’impôt anticipé par l’AFC en faveur d’une société de capitaux ou d’une société coopérative en raison d’une situation d’assainissement dans laquelle le paiement de l’impôt aurait des conséquences manifestement rigoureuses (cf. art. 18 LIA [RS 642.21] ; art. 27 OIA [RS 642.211]).</t>
  </si>
  <si>
    <t>REMISE DU DROIT DE TIMBRE (DROIT D’ÉMISSION)</t>
  </si>
  <si>
    <t>Dans les domaines suivants, les autorités peuvent – à la demande du contribuable – accorder une remise de tout ou partie de l’impôt dû : remise du droit de timbre par l’AFC en faveur d’une société de capitaux ou d’une société coopérative en raison d’une situation d’assainissement dans laquelle la perception du droit aurait des conséquences manifestement rigoureuses (cf. art. 12 LT [RS 641.10] ; art. 17 OT [RS 641.101] ; voir aussi les exceptions en cas d’assainissement à l’art. 6, al. 1, let. k, LT).</t>
  </si>
  <si>
    <t>REMISE DE LA TAXE SUR LA VALEUR AJOUTÉE (TVA)</t>
  </si>
  <si>
    <t>Dans les domaines suivants, les autorités peuvent – à la demande du contribuable – accorder une remise de tout ou partie de l’impôt dû : remise de la taxe sur la valeur ajoutée par l’AFC (cf. art. 92 LTVA [RS 641.20]).</t>
  </si>
  <si>
    <t>AFD</t>
  </si>
  <si>
    <t>REMISE DE MONTANTS DUS AU TITRE DE LA RPLP OU DE LA RPLF</t>
  </si>
  <si>
    <t>Les montants dus au titre de la LSVA peuvent faire l’objet d’une remise en tout ou en partie lorsqu’en raison d’une situation de détresse dont l’assujetti n’est pas responsable, le paiement de l’impôt ou de l’intérêt entraînerait une rigueur excessive.</t>
  </si>
  <si>
    <t>SECO</t>
  </si>
  <si>
    <t>DEMANDE DE REMISE D’INDEMNITÉS ALLOUÉES EN CAS DE RÉDUCTION DE L’HORAIRE DE TRAVAIL OU D’INTEMPÉRIES</t>
  </si>
  <si>
    <t>L’assurance-chômage exige la restitution des indemnités allouées en cas de réduction de l’horaire de travail ou d’intempéries qui ont été versées à tort. En vertu de l’art. 95, al. 3, de la loi sur l’assurance-chômage (LACI, RS 837.0), une entreprise peut toutefois soumettre une demande de remise.</t>
  </si>
  <si>
    <t>MESURES DE MAÎTRISE  DES SITUATIONS EXTRAORDINAIRES</t>
  </si>
  <si>
    <t>Vue d’ensemble des prêts à taux réduit</t>
  </si>
  <si>
    <t>Valeur d'acquisition (état au 31.12.2019)</t>
  </si>
  <si>
    <t>Valeur au bilan 
(état au 31.12.2019)</t>
  </si>
  <si>
    <t>Darlehen im Verwaltungsvermögen</t>
  </si>
  <si>
    <t>DFAE</t>
  </si>
  <si>
    <t xml:space="preserve">PRÊTS AU PERSONNEL À L’ÉTRANGER </t>
  </si>
  <si>
    <t>PRÊT INDIGODIGITAL AG</t>
  </si>
  <si>
    <t>SUPERCERN (CERN 1)</t>
  </si>
  <si>
    <t>CERN (CERN 2)</t>
  </si>
  <si>
    <t>OMM (OMM 2)</t>
  </si>
  <si>
    <t>OIT (BIT)</t>
  </si>
  <si>
    <t>PARKING (PPN)</t>
  </si>
  <si>
    <t>CIME (OIM)</t>
  </si>
  <si>
    <t>CFR (FISCR)</t>
  </si>
  <si>
    <t>UIT 2A</t>
  </si>
  <si>
    <t>UIT 2B</t>
  </si>
  <si>
    <t>UIT 3 (MTBR)</t>
  </si>
  <si>
    <t>CICR</t>
  </si>
  <si>
    <t>UIT 3 (CAFÉTERIA)</t>
  </si>
  <si>
    <t>UIP</t>
  </si>
  <si>
    <t>OMS (ONUSIDA)</t>
  </si>
  <si>
    <t>UICN NOUVEAU BÂTIMENT AU SIÈGE</t>
  </si>
  <si>
    <t>CERN EXTENSION</t>
  </si>
  <si>
    <t>OMC NOUVELLE CONSTRUCTION (EXTRAS MUROS)</t>
  </si>
  <si>
    <t>OMC RÉNOVATION DU CWR (INTRA MUROS)</t>
  </si>
  <si>
    <t>CICR HALL LOGISTIQUE</t>
  </si>
  <si>
    <t>OMS ÉTUDE D’UN NOUVEAU BÂTIMENT</t>
  </si>
  <si>
    <t>FICR ÉTUDE DE RECONSTRUCTION</t>
  </si>
  <si>
    <t>ONU NOUVELLE CONSTRUCTION</t>
  </si>
  <si>
    <t>OIT RÉNOVATION</t>
  </si>
  <si>
    <t>UIT PLAN D’EXTENSION</t>
  </si>
  <si>
    <t>CICR RÉNOVATION</t>
  </si>
  <si>
    <t>PRÊT À L’UNION POSTALE UNIVERSELLE</t>
  </si>
  <si>
    <t>SEM</t>
  </si>
  <si>
    <t>PRÊTS AUX CANTONS POUR LE PRÉFINANCEMENT DE L’HÉBERGEMENT DES REQUÉRANTS D’ASILE (ART. 90 LASI)</t>
  </si>
  <si>
    <t>DÉVELOPPEMENT RÉGIONAL</t>
  </si>
  <si>
    <t>RÉNOVATION D’UN HÔTEL</t>
  </si>
  <si>
    <t>AUTRES SECTEURS ÉCONOMIQUES – DIVERS</t>
  </si>
  <si>
    <t>AUTRES PRÊTS</t>
  </si>
  <si>
    <t xml:space="preserve">PRÊTS AUX CANTONS (CRÉDITS D’INVESTISSEMENT, AIDES AUX EXPLOITATIONS) </t>
  </si>
  <si>
    <t>OFL</t>
  </si>
  <si>
    <t>PRÊTS DESTINÉS À LA CONSTRUCTION DE LOGEMENTS D’UTILITÉ PUBLIQUE</t>
  </si>
  <si>
    <t>OFT</t>
  </si>
  <si>
    <t>CFF SA</t>
  </si>
  <si>
    <t xml:space="preserve">BLS SA  </t>
  </si>
  <si>
    <t xml:space="preserve">RHB </t>
  </si>
  <si>
    <t>MATTERHORN GOTTHARD INFRASTRUKTUR AG</t>
  </si>
  <si>
    <t>SÜDOSTBAHN</t>
  </si>
  <si>
    <t>TRANSPORTS PUBLICS FRIBOURGEOIS TRAFIC SA</t>
  </si>
  <si>
    <t>APPENZELLER BAHNEN</t>
  </si>
  <si>
    <t>RBS AG</t>
  </si>
  <si>
    <t>MÉTRO LAUSANNE-OUCHY SA</t>
  </si>
  <si>
    <t xml:space="preserve">STÄDTISCHE VERKEHRSBETRIEBE BERN </t>
  </si>
  <si>
    <t>AUTRES PRÊTS KTU (&lt; 10 MIO DE FRANCS PAR ENTREPRISE)</t>
  </si>
  <si>
    <t>TERMI SA</t>
  </si>
  <si>
    <t>AUTRES PRÊTS AUX TRANSPORTS PUBLICS (&lt; 10 MIO DE FRANCS PAR ENTREPRISE)</t>
  </si>
  <si>
    <t>OFAC</t>
  </si>
  <si>
    <t>PRÊT SWISSAIR</t>
  </si>
  <si>
    <t>AUTRES</t>
  </si>
  <si>
    <t>OFEV</t>
  </si>
  <si>
    <t>CRÉDITS D’INVESTISSEMENT TRAVAUX FORESTIERS</t>
  </si>
  <si>
    <t/>
  </si>
  <si>
    <t>Prêts du patrimoine financier</t>
  </si>
  <si>
    <t>FONDS D’INFRASTRUCTURE FERROVIAIRE (Ø TAUX D’INTÉRÊT 2019 : 1,1243 %)</t>
  </si>
  <si>
    <t>CFF (Ø TAUX D’INTÉRÊT 2019 : 1,1365%)</t>
  </si>
  <si>
    <t>Vue d’ensemble des allègements fiscaux</t>
  </si>
  <si>
    <t>IMPÔT FÉDÉRAL DIRECT</t>
  </si>
  <si>
    <t>ALLÈGEMENTS FISCAUX EN APPLICATION DE LA POLITIQUE RÉGIONALE</t>
  </si>
  <si>
    <t>Conformément à l’art. 12 de la loi fédérale sur la politique régionale, des allègements fiscaux peuvent être accordés à des entreprises industrielles ou à des entreprises de services proches de la production.
Estimations du manque à gagner dû aux allègements fiscaux dans le domaine de la politique régionale (env. 1,2 milliard par an, chiffres basés sur 2007-2016, pertes en forte diminution à partir de 2014).</t>
  </si>
  <si>
    <t>OFAE</t>
  </si>
  <si>
    <t>ALLÈGEMENTS FISCAUX LIÉS AUX STOCKS OBLIGATOIRES</t>
  </si>
  <si>
    <t>Conformément à l’art. 22 de la loi sur l’approvisionnement du pays (LAP ; RS 531), l’assiette des impôts directs prélevés par la Confédération et les cantons sur les biens faisant l’objet d’un contrat de stockage obligatoire autorise les corrections de valeur fiscale suivantes: 50 % au plus du prix de base pour les réserves obligatoires (art. 11 LAP) et 80 % au plus du prix d’achat ou du prix de revient pour les réserves complémentaires (art. 14 LAP).</t>
  </si>
  <si>
    <t>IMPOSITION À LA VALEUR DE RENDEMENT (APPLICATION PAR L’AFC ET LES AUTORITÉS FISCALES CANTONALES)</t>
  </si>
  <si>
    <t>Les entreprises agricoles sont imposées à la valeur de rendement et non à la valeur vénale, nettement plus élevée. Le montant de l’allègement fiscal n’est pas connu.</t>
  </si>
  <si>
    <t>TAXE SUR LA VALEUR AJOUTÉE</t>
  </si>
  <si>
    <t>Les pertes de recettes de la TVA sont principalement dues aux exonérations fiscales dans les secteurs de l’immobilier et de la santé, ainsi qu’au taux d’imposition réduit sur les denrées alimentaires de base, les plantes et les imprimés.
Manque à gagner estimé : 8100 millions de francs.</t>
  </si>
  <si>
    <t>DROITS DE TIMBRE</t>
  </si>
  <si>
    <t>Manque à gagner estimé : 4400 millions de francs.</t>
  </si>
  <si>
    <t>EXONÉRATION DES DROITS DE TIMBRE POUR LES RÉSERVES OBLIGATOIRES</t>
  </si>
  <si>
    <t>Conformément à l’art. 22, al. 4, de la loi sur l’approvisionnement du pays (LAP ; RS 531), la constitution de réserves obligatoires n’est soumise à aucun droit de timbre.</t>
  </si>
  <si>
    <t>IMPÔT SUR LES HUILES MINÉRALES</t>
  </si>
  <si>
    <t xml:space="preserve">n.d. </t>
  </si>
  <si>
    <t>REMBOURSEMENT DE L’IMPÔT SUR LES HUILES MINÉRALES POUR L’AGRICULTURE, LA SYLVICULTURE ET LA PÊCHE PROFESSIONNELLE</t>
  </si>
  <si>
    <t>L’impôt sur les huiles minérales est remboursé lorsque le carburant a été utilisé dans l’agriculture, la sylviculture ou la pêche professionnelle. Cette mesure a pour but de réduire les coûts de production. Cela permet également d’éviter que la production du secteur primaire fasse l’objet de prélèvements fiscaux.
La base légale est la loi sur l’imposition des huiles minérales du 21 juin 1996 (Limpmin ; RS 641.61).</t>
  </si>
  <si>
    <t>REMBOURSEMENT DE L’IMPÔT SUR LES HUILES MINÉRALES POUR LES ENTREPRISES DE TRANSPORT CONCESSIONNAIRES</t>
  </si>
  <si>
    <t>L’impôt sur les huiles minérales est remboursé lorsque le carburant a été utilisé par des entreprises de transport concessionnaires. Les entreprises de transport agréées sont tenues par la loi de fournir des services d’intérêt général. En conséquence, elles doivent, dans la mesure du possible, être épargnées par les mesures fiscales.
La base légale est la loi du 21 juin 1996 sur l’imposition des huiles minérales (Limpmin ; RS 641.61).</t>
  </si>
  <si>
    <t>REMBOURSEMENT DE L’IMPÔT SUR LES HUILES MINÉRALES POUR L’EXTRACTION DE PIERRE DE TAILLE NATURELLE</t>
  </si>
  <si>
    <t>L’impôt sur les huiles minérales est remboursé lorsque le carburant a été utilisé dans l’extraction de la pierre de taille naturelle. Cette mesure a pour but de réduire les coûts de production. Cela permet également d’éviter que la production du secteur primaire fasse l’objet de prélèvements fiscaux.
La base légale est la loi du 21 juin 1996 sur l’imposition des huiles minérales (Limpmin ; RS 641.61).</t>
  </si>
  <si>
    <t>REMBOURSEMENT DE L’IMPÔT SUR LE CARBURANT UTILISÉ PAR LES DAMEUSES DE PISTES</t>
  </si>
  <si>
    <t>REMBOURSEMENT DE L’IMPÔT SUR LES HUILES MINÉRALES en cas de nécessité économique ou d’intérêt public (cas particuliers)</t>
  </si>
  <si>
    <t>Le Département fédéral des finances peut autoriser le remboursement de l’impôt lorsque la preuve de la nécessité économique est fournie et que la marchandise a été affectée à un usage d’intérêt général.
La base légale est la loi du 21 juin 1996 sur l’imposition des huiles minérales (Limpmin ; RS 641.61).</t>
  </si>
  <si>
    <t>EXONÉRATION DE L’IMPÔT SUR LE CARBURANT UTILISÉ PAR LES AÉRONEFS</t>
  </si>
  <si>
    <t>Le carburant utilisé sur les aérodromes douaniers pour le ravitaillement d’aéronefs est exonéré de l’impôt sur les huiles minérales sous certaines conditions. Il est ainsi tenu compte des dispositions internationales relatives aux carburants utilisés dans le trafic aérien.
La base légale est la loi du 21 juin 1996 sur l’imposition des huiles minérales (Limpmin ; RS 641.61).</t>
  </si>
  <si>
    <t>ALLÈGEMENT FISCAL POUR LES BIOCARBURANTS</t>
  </si>
  <si>
    <t>Les carburants sont en principe soumis à l’impôt sur les huiles minérales. Les biocarburants peuvent toutefois bénéficier d’un allègement fiscal intégral pour autant que les exigences écologiques et sociales soient remplies. Les carburants fabriqués d’une manière respectueuse de l’environnement et socialement acceptable bénéficient ainsi d’une promotion fiscale.
La base légale est la loi du 21 juin 1996 sur l’imposition des huiles minérales (Limpmin ; RS 641.61).</t>
  </si>
  <si>
    <t>IMPÔT SUR LA BIÈRE</t>
  </si>
  <si>
    <t>CONSOMMATION PERSONNELLE DE BIÈRE EXONÉRÉE DE L’IMPÔT</t>
  </si>
  <si>
    <t>Estimation ; la bière est exonérée lorsqu’elle est fabriquée par un particulier disposant de ses propres installations, dans son propre ménage et utilisée exclusivement pour sa consommation personnelle (art. 13, LIB ; RS 641.411). La quantité de bière utilisée pour la consommation personnelle et exonérée de l’impôt est de 400 litres au maximum par unité de fabrication et par année civile ; elle est de 800 litres par année civile pour les unités de fabrication fonctionnant sur la base d’une société (art. 8 OIB ; RS 641.411.1). Parmi plus de 800 brasseries enregistrées et assujetties à l’impôt, environ 80 % bénéficient de la déduction pour consommation propre.</t>
  </si>
  <si>
    <t>ÉCHELONNEMENT DU TAUX D’IMPOSITION EN FONCTION DE LA QUANTITÉ DE BIÈRE PRODUITE</t>
  </si>
  <si>
    <t>Estimation ; les brasseries dont la production annuelle est inférieure à 55 000 hectolitres bénéficient d’une réduction d’impôt. Celle-ci se monte à 1 % par tranche complète de 1000 hectolitres de bière produite en moins. La réduction d’impôt maximale est de 40 % pour les productions annuelles n’excédant pas 15 000 hectolitres (art. 14 LIB ; RS 641.411). Parmi plus de 800 brasseries indigènes enregistrées et assujetties à l’impôt en 2017, seules cinq ne bénéficiaient pas de cette réduction. Ces cinq grandes brasseries génèrent toutefois 85 % du total des recettes fiscales. ‏La réduction du taux d’imposition s’applique également à la bière provenant d’une petite brasserie étrangère.</t>
  </si>
  <si>
    <t>IMPÔT SUR LES SPIRITUEUX</t>
  </si>
  <si>
    <t>IMPÔT SUR LES SPIRITUEUX 
ALLÈGEMENT FISCAL POUR LES PETITS PRODUCTEURS</t>
  </si>
  <si>
    <t>Les petits producteurs bénéficient d’un allègement fiscal de 30 % sur les 30 premiers litres d’alcool pur produits par an (taxés 20 fr. 30 au lieu de 29 fr. le litre).
Un fabricant de petites quantités (petit producteur) est défini comme une personne dont la production n’excède pas 200 litres d’alcool pur par année. Le Conseil fédéral accorde ainsi une forme de privilège fiscal autorisé dans les États de l’UE et qui a été intégré à la loi sur l’imposition de la bière. Son objectif principal est de soutenir la production indigène de spiritueux, qui représente aujourd’hui moins de 20 % de la consommation intérieure. 
L’abolition de ce privilège fiscal favoriserait la poursuite, voire l'accélération de baisse constante de la production nationale.</t>
  </si>
  <si>
    <t xml:space="preserve">IMPÔT SUR LES SPIRITUEUX
FRANCHISE D’IMPÔT POUR L’AUTOCONSOMMATION </t>
  </si>
  <si>
    <t>Les agriculteurs répertoriés comme tels par l’Office fédéral de l’agriculture peuvent utiliser un certain nombre de litres d’alcool pur, calculé individuellement, en franchise d’impôt. La quantité de boissons spiritueuses exonérée de l’impôt est calculée pour chaque exploitation en fonction du nombre de personnes y travaillant, du nombre d’arbres fruitiers et de la surface agricole utile. Elle ne peut excéder 45 litres d’alcool pur par année. Les entreprises agricoles détiennent actuellement des réserves de boissons spiritueuses qui ne sont pas imposées. Ces réserves résultent du fait qu’en vertu de la loi sur l’alcool en vigueur, les agriculteurs sont assujettis à l’impôt pour les boissons spiritueuses qu’ils produisent ou font produire par un distillateur à façon uniquement lorsque ces boissons sont remises à des tiers gratuitement ou contre rémunération, lorsque la consommation personnelle dépasse l’allocation en franchise ou lorsque la qualité d’agriculteur n’est plus reconnue. Les stocks du secteur agricole dûment déclarés à l’AFD s’élèvent à environ 750 000 litres d’alcool pur, ce qui représente un montant de taxation de quelque 22 millions de francs (750 000 litres x 29 fr. par litre d’alcool pur).</t>
  </si>
  <si>
    <t>IMPÔT SUR LES VÉHICULES AUTOMOBILES</t>
  </si>
  <si>
    <t>EXONÉRATION D’IMPÔT ACCORDÉE AUX VÉHICULES POUR INVALIDES</t>
  </si>
  <si>
    <t>Estimation ; afin d’alléger les contraintes financières des personnes souffrant d’un handicap avéré, celles-ci sont exemptées de l’impôt sur les véhicules. La base légale est la loi sur l’imposition des véhicules automobiles du 21 juin 1996 (Limpauto ; RS 641.51).</t>
  </si>
  <si>
    <t>EXONÉRATION D’IMPÔT ACCORDÉE AUX VÉHICULES ÉLECTRIQUES</t>
  </si>
  <si>
    <t>Estimation ; l’exonération fiscale accordée aux véhicules électriques est fondée sur des arguments relevant de la politique environnementale. Elle réduit également la pression fiscale sur les quelques fabricants nationaux.
La base légale est la loi sur l’imposition des véhicules automobiles du 21 juin 1996 (Limpauto ; RS 641.51).</t>
  </si>
  <si>
    <t>REDEVANCE SUR LE TRAFIC DES POIDS LOURDS</t>
  </si>
  <si>
    <t>TRANSPORT DE BOIS BRUT, RÉDUCTION OU REMBOURSEMENT DE LA RPLP – VARIANTE 1</t>
  </si>
  <si>
    <t>Pour les véhicules servant uniquement au transport de bois brut, la redevance se monte à 75 % des taux figurant aux art. 4, al. 1, let. f, et 2, let. a et b, et 14, al. 1 de l’ORPL.</t>
  </si>
  <si>
    <t>TRANSPORT DE BOIS BRUT, RÉDUCTION OU REMBOURSEMENT DE LA RPLP – VARIANTE 2</t>
  </si>
  <si>
    <t>TRANSPORT DE LAIT EN VRAC, RÉDUCTION DE LA RPLP</t>
  </si>
  <si>
    <t>Pour les véhicules servant uniquement au transport de lait en vrac, la redevance se monte à 75 % des taux énoncés aux art. 14 al. 1 et 14a, al. 1 de l’ORPL.</t>
  </si>
  <si>
    <t>TRANSPORT D’ANIMAUX DE RENTE, RÉDUCTION DE LA RPLP</t>
  </si>
  <si>
    <t>Pour les véhicules de transport d’animaux – à l’exclusion des véhicules de transport de chevaux – servant uniquement au transport d’animaux de rente, la redevance se monte à 75 % des taux énoncés aux art. 14 al. 1 et 14a, al. 1 de l’ORPL.</t>
  </si>
  <si>
    <t>RPL ; COURSES EFFECTUÉES EN TRANSPORT COMBINÉ NON ACCOMPAGNÉ</t>
  </si>
  <si>
    <t>Le remboursement de la redevance sur le trafic des poids lourds pour les transports effectués sur les parcours initiaux et terminaux du trafic combiné non accompagné doit contribuer à améliorer les conditions générales du rail sur le marché des transports et, partant, de renforcer le transfert modal.</t>
  </si>
  <si>
    <t>REMBOURSEMENT DE LA RPLF POUR LES COURSES EFFECTUÉES À L’ÉTRANGER (BUS ET CAMPING-CARS)</t>
  </si>
  <si>
    <t>Le détenteur peut demander le remboursement de la redevance proportionnellement au nombre de jours durant lesquels le véhicule a voyagé à l’étranger.</t>
  </si>
  <si>
    <t>RPL ; VÉHICULES MUNIS DE PLAQUES DE CONTRÔLE MILITAIRES</t>
  </si>
  <si>
    <t>Les véhicules militaires lourds sont exonérés de la redevance, car ils n’effectuent pas de transport commercial. Le prélèvement de la redevance occasionnerait en outre des frais inutiles (la même opération apparaissant à la fois dans les recettes et les dépenses de la Confédération).</t>
  </si>
  <si>
    <t>RPL ; EXONÉRATION DES VÉHICULES DE LA POLICE, DU SERVICE DU FEU, DU SERVICE DE LUTTE CONTRE LES ACCIDENTS PAR HYDROCARBURES OU PRODUITS CHIMIQUES ET DU SERVICE D’AMBULANCES</t>
  </si>
  <si>
    <t>Exonération de la redevance sur les véhicules lourds dédiés à la sécurité et à l’ordre publics.</t>
  </si>
  <si>
    <t>RPL ; EXONÉRATION DES VÉHICULES MUNIS DE PLAQUES À COURT TERME SUISSES</t>
  </si>
  <si>
    <t>Les véhicules au bénéfice d’un permis à court terme suisse soumis à la redevance sur le trafic des poids lourds ne peuvent pas être utilisés pour le transport de marchandises (art. 20A OAV). La perception d’une redevance ne serait donc pas appropriée. Les plaques à court terme sont délivrées par les autorités compétentes moyennant le paiement d’une redevance et sont généralement utilisées pour les transferts de véhicules.</t>
  </si>
  <si>
    <t>RPL ; EXONÉRATION DES VÉHICULES QUI NE SONT PAS IMMATRICULÉS DANS LA SÉRIE COURANTE ET SONT MUNIS DE PLAQUES PROFESSIONNELLES SUISSES</t>
  </si>
  <si>
    <t>Les véhicules automobiles lourds munis de plaques professionnelles ne peuvent être utilisés qu’aux fins très limitées énoncées à l’art. 24 OAV. Les plaques professionnelles ne sont délivrées qu’aux entreprises qui satisfont aux conditions clairement définies énoncées à l’annexe 4 de l’OAV. La perception d’une redevance ne serait pas appropriée. Les plaques professionnelles sont généralement utilisées pour les transferts de véhicules, les inspections de véhicules et les services de dépannage.</t>
  </si>
  <si>
    <t>RPL ; EXONÉRATION DES VÉHICULES SERVANT AUX ÉCOLES DE CONDUITE</t>
  </si>
  <si>
    <t xml:space="preserve">Formation des conducteurs dans l’intérêt de la sécurité routière.  </t>
  </si>
  <si>
    <t>RPL ; EXONÉRATION DES VÉHICULES VÉTÉRANS</t>
  </si>
  <si>
    <t>Préservation des témoins du passé. Conditions d’immatriculation strictes (véhicules âgés de plus de 30 ans, conformité au modèle d’origine, usage privé uniquement, kilométrage annuel limité).</t>
  </si>
  <si>
    <t>RPL ; EXONÉRATION DES VÉHICULES À CHENILLES</t>
  </si>
  <si>
    <t>En raison de la faible vitesse maximale, le rayon d’action et les possibilités d’utilisation sont extrêmement limités.</t>
  </si>
  <si>
    <t>RPL ; EXONÉRATION DES VÉHICULES DES ENTREPRISES DE TRANSPORT CONCESSIONNAIRES</t>
  </si>
  <si>
    <t>Estimation ; exonération des véhicules des entreprises de transport concessionnaires (transports publics). Les concessions sont délivrées par l’Office fédéral des transports (OFT).</t>
  </si>
  <si>
    <t>RPL ; EXONÉRATION DES VÉHICULES AGRICOLES</t>
  </si>
  <si>
    <t>Estimation ; exonération des véhicules agricoles n’effectuant que des courses agricoles sur la voie publique.</t>
  </si>
  <si>
    <t>RPL ; EXONÉRATION DES REMORQUES D’HABITATION POUR FORAINS ET CIRQUES</t>
  </si>
  <si>
    <t>RPL ; EXONÉRATION DE VÉHICULES POUR DES RAISONS HUMANITAIRES OU DES COURSES D’INTÉRÊT PUBLIC</t>
  </si>
  <si>
    <t>Estimation ; l’AFD peut, eu égard aux traités internationaux, octroyer des exonérations liées à l’utilisation ou à la détention de véhicules pour des raisons humanitaires ou pour des courses d’intérêt public à caractère non commercial.</t>
  </si>
  <si>
    <t>RPL ; RÉDUCTION POUR LES VOITURES AUTOMOBILES LOURDES SERVANT AU TRANSPORT DE PERSONNES, LES CARAVANES ET LES VOITURES DE TOURISME LOURDES</t>
  </si>
  <si>
    <t xml:space="preserve">Ces véhicules sont soumis à une redevance forfaitaire et non à une redevance sur le trafic des poids lourds liée aux prestations (décision du Parlement). </t>
  </si>
  <si>
    <t>RPL ; RÉDUCTION POUR LES AUTOCARS ET LES AUTOBUS ARTICULÉS</t>
  </si>
  <si>
    <t>Les véhicules destinés au transport de personnes sont soumis à une redevance forfaitaire et non à une redevance sur le trafic des poids lourds liée aux prestations (décision du Parlement).</t>
  </si>
  <si>
    <t>RPL ; RÉDUCTION POUR LES CHARIOTS À MOTEUR, TRACTEURS, VÉHICULES À MOTEUR DESTINÉS AU TRANSPORT DE CHOSES DONT LA VITESSE MAXIMALE NE DÉPASSE PAS 45 KM/H ET VÉHICULES À MOTEUR DE LA BRANCHE FORAINE ET DU CIRQUE</t>
  </si>
  <si>
    <t>Pour les véhicules pour lesquels le calcul de la redevance sur la base des prestations s’avère impossible ou entraînerait des frais disproportionnés, la redevance peut être perçue sous forme de forfait (chariots à moteur, tracteurs, véhicules ne dépassant pas 45 km/h) ; assurances données devant le Parlement pour un régime spécial (véhicules à moteur de la branche foraine et du cirque).</t>
  </si>
  <si>
    <t>REDEVANCE POUR L’UTILISATION DES ROUTES NATIONALES</t>
  </si>
  <si>
    <t>RURN ; EXONÉRATION DES VÉHICULES ÉQUIPÉS DE PLAQUES DE CONTRÔLE MILITAIRES</t>
  </si>
  <si>
    <t>Les véhicules équipés de plaques de contrôle militaires ne nécessitent pas de vignette autoroutière.</t>
  </si>
  <si>
    <t>RURN ; EXONÉRATION DES VÉHICULES D’ENTRETIEN DES ROUTES NATIONALES, DU SERVICE DU FEU, DE LA POLICE, DU SERVICE D’AMBULANCES ET DE LA PROTECTION CIVILE</t>
  </si>
  <si>
    <t>Exonération de la redevance sur les véhicules dédiés à la sécurité et à l’ordre publics.</t>
  </si>
  <si>
    <t>RURN ; EXONÉRATION DES VÉHICULES D’ORGANISATIONS INTERGOUVERNEMENTALES AU BÉNÉFICE D’UN ACCORD DE SIÈGE</t>
  </si>
  <si>
    <t>Réglementation de droit public</t>
  </si>
  <si>
    <t>RURN ; EXONÉRATION DES VÉHICULES MUNIS DE PLAQUES PROFESSIONNELLES SUISSES</t>
  </si>
  <si>
    <t>L’exonération est de nature systémique afin que les professionnels puissent effectuer des essais et des tests de conduite avec des véhicules non immatriculés.</t>
  </si>
  <si>
    <t>RURN ; EXONÉRATION DES VÉHICULES ENGAGÉS DANS DES OPÉRATIONS DE SECOURS EN CAS D’INCENDIE, D’ACCIDENT, DE PANNE, ETC.</t>
  </si>
  <si>
    <t>Il ne serait pas judicieux d’entraver ou de retarder les opérations de secours par l’imposition d’une vignette.</t>
  </si>
  <si>
    <t>RURN ; EXONÉRATION DES REMORQUES FIXES, DES REMORQUES ET DES NACELLES LATÉRALES DE MOTOCYCLES</t>
  </si>
  <si>
    <t>Estimation ; il s’agit d’objets qui, de par leur nature, n’ont qu’un impact minime sur les routes.</t>
  </si>
  <si>
    <t>RURN ; EXONÉRATION DES TRACTEURS À SELLETTE LÉGERS QUI, EN VERTU D’UNE MENTION APPOSÉE SUR LE PERMIS DE CIRCULATION, SONT AUTORISÉS À TRACTER DES SEMI-REMORQUES SOUMISES À LA REDEVANCE SUR LE TRAFIC DES POIDS LOURDS</t>
  </si>
  <si>
    <t>Estimation ; mesure visant à éviter une double imposition. Chaque véhicule ne doit être soumis qu’à une seule redevance (RPL ou RURN). Les véhicules susmentionnés sont soumis à la redevance sur le trafic des poids lourds en raison de la mention de la sellette dans le permis de circulation.</t>
  </si>
  <si>
    <t>RURN ; EXONÉRATION DES VÉHICULES DE GOUVERNEMENTS ÉTRANGERS EN MISSION OFFICIELLE</t>
  </si>
  <si>
    <t>Estimation ; réglementation de droit public</t>
  </si>
  <si>
    <t>RURN ; COMPÉTENCE DE L’AFD À SUSPENDRE TEMPORAIREMENT L’ASSUJETTISSEMENT À LA REDEVANCE SUR DES TRONÇONS DES ROUTES NATIONALES EN CAS DE CATASTROPHE OU DE CONDITIONS DE CIRCULATION EXTRAORDINAIRES</t>
  </si>
  <si>
    <t>Exonération temporaire de tronçons soumis à la redevance pendant que les routes de transit parallèles sont fermées ou utilisées pour d’autres fins. De telles exonérations sont très rarement octroyées.</t>
  </si>
  <si>
    <t>EXONÉRATION DE l’ASSURANCE SUISSE CONTRE LES RISQUES À L’EXPORTATION (ASRE)</t>
  </si>
  <si>
    <t>Conformément à l’art. 30 de la loi sur l’assurance contre les risques à l’exportation (LASRE, RS 946.10), l’ASRE est exonérée des impôts fédéraux, cantonaux et communaux. Sont réservés les impôts fédéraux suivants :
- taxe sur la valeur ajoutée ;
- impôt anticipé.</t>
  </si>
  <si>
    <t>Vue d’ensemble de l’exonération des redevances</t>
  </si>
  <si>
    <t>REMBOURSEMENT DE LA TAXE SUR LES COV</t>
  </si>
  <si>
    <t>La taxe sur les composés organiques volatils (COV) constitue un instrument économique de protection de l’environnement par l’introduction d’une incitation financière à la réduction des émissions de COV. La taxe sur les COV est remboursée pour les produits contenant des COV utilisés ou traités de manière à ce que les composés ne puissent pas pénétrer dans l’environnement ainsi que pour ceux qui sont exportés. La base légale est la loi fédérale du 7 octobre 1983 sur la protection de l’environnement (LPE ; RS 814.01).</t>
  </si>
  <si>
    <t>DEUTSCHE EISENBAHN-INFRASTRUKTUR IN DER SCHWEIZ (DICH)</t>
  </si>
  <si>
    <t>En vertu d’une convention internationale, les activités de la Deutsche Bahn sont exemptées de toutes taxes et redevances.</t>
  </si>
  <si>
    <t>ENTREPRISES DE TRANSPORT CONCESSIONNAIRES</t>
  </si>
  <si>
    <t>Conformément à l’art. 19 de l’ordonnance sur les émoluments et les taxes de l’Office fédéral des transports (OseOFT ; RS 742.102), une taxe de régale est perçue pour l’octroi et le renouvellement d’une concession ou d’une autorisation. L’alinéa 2 de cet article prévoit des exemptions. Aucune taxe de régale n’est perçue au niveau du TRV indemnisé par la Confédération et les cantons. Leur financement serait en effet assuré par le versement d’une indemnité des pouvoirs publics, ce qui ôte tout sens au prélèvement d’une taxe de régale dans le cas précis.</t>
  </si>
  <si>
    <t>OFEN</t>
  </si>
  <si>
    <t>REMBOURSEMENT DU SUPPLÉMENT RÉSEAU</t>
  </si>
  <si>
    <t>Le remboursement du supplément réseau est réglementé par les art. 39 ss de la loi sur l’énergie (LEne). La date de référence de l’évaluation est le 31 décembre 2017. Les chiffres de l’année 2017 ne peuvent être communiqués de manière définitive étant donné que les demandes sont encore en cours d’examen.</t>
  </si>
  <si>
    <t>OFCOM</t>
  </si>
  <si>
    <t>REDEVANCES DE CONCESSION DE RADIOCOMMUNICATION, LTC (RS 784.10), ART. 39</t>
  </si>
  <si>
    <t>Exonération de la redevance de concession de radiocommunication, LTC (RS 784.10), art. 39, al. 1 et 5.
Dans le domaine de la radiocommunication mobile terrestre, aucune redevance de radiocommunication n’est actuellement perçue, voire calculée pour 57 % des quelque 8100 concessions dues en vertu de l’article susmentionné. Le calcul s’effectue sur la base de différents paramètres individuels spécifiés à l’art. 39, al. 2 et donne, par conséquent, des résultats très différents selon le contenu de la concession. Pour quantifier les concessions de radiocommunication non perçues pour les raisons précitées, il faudrait donc recalculer chaque concession individuelle. Une telle estimation est impossible à effectuer et serait dénuée de sens.</t>
  </si>
  <si>
    <t>RÉDUCTION DE L’ÉMOLUMENT VERSÉ PAR LES DIFFUSEURS DE PROGRAMMES DE RADIO ET DE TÉLÉVISION EN VERTU DE LA LOI SUR LA RADIO ET LA TÉLÉVISION (LRTV)</t>
  </si>
  <si>
    <t>Réduction des émoluments en cas de ressources économiques limitées (art. 100, al. 2, LRTV / RS 784.40). Concrètement, l’émolument couvrant l’octroi ou la modification d’une concession de diffusion est réduit de 60 % pour tous les diffuseurs de radio et de télévision chargés d’un mandat de prestations (art. 79 ORTV / RS 784.401).</t>
  </si>
  <si>
    <t>RÉDUCTION DES ÉMOLUMENTS POUR LA DIFFUSION DE PROGRAMMES DE RADIO OU DE TÉLÉVISION CONFORMÉMENT À LA LOI SUR LES TÉLÉCOMMUNICATIONS (LTC)</t>
  </si>
  <si>
    <t>Réduction de l’émolument si une activité concerne des services de télécommunication servant à la diffusion de programmes de radio ou de télévision et que le diffuseur titulaire du droit d’accès, mis à contribution directement ou indirectement, est confronté à des ressources financières limitées (art. 40, al. 2, LTC / RS 784.10). Concrètement, lorsqu’une concession de radiocommunication – hors SSR – sert directement ou indirectement à diffuser des programmes de radio ou de télévision avec droit d’accès, l’autorité réduit de 60 % les émoluments pour l’attribution ou la modification de la concession ainsi que pour la gestion et le contrôle technique du spectre des fréquences (art. 23 de l’ordonnance du DETEC sur les tarifs des émoluments dans le domaine des télécommunications / RS 784.106.12).</t>
  </si>
  <si>
    <t>MétéoSuisse</t>
  </si>
  <si>
    <t>DONNÉES MÉTÉOROLOGIQUES</t>
  </si>
  <si>
    <t>Les émoluments sont calculés selon la Lmét et l’OMét. La recherche, l’enseignement et la protection civile sont exclus de la taxation des données (l’enseignement et la recherche ont toujours été exemptés des émoluments). La perception d’émoluments dans le cadre de la protection de la population créerait des lourdeurs susceptibles d’entraver considérablement l’accomplissement des tâches (collecte de données longue et compliquée). En outre, les données de tous les autres organismes compétents sont gratuites (hydrologie, neige, etc.).</t>
  </si>
  <si>
    <t>Vue d’ensemble des participations publiques</t>
  </si>
  <si>
    <t>BANQUE INTERNATIONALE POUR LA RECONSTRUCTION ET LE DÉVELOPPEMENT (BIRD)</t>
  </si>
  <si>
    <t>La Banque internationale pour la reconstruction et le développement (BIRD) est l’institution du Groupe de la Banque mondiale qui offre un soutien financier et de l’expertise aux pays à moyens revenus. Elle est une source vitale de financement et d’assistance technique pour les pays en développement et les pays en transition. Elle a pour mandat de réduire la pauvreté en fournissant des ressources financières, en partageant son savoir, en renforçant les capacités et en forgeant des partenariats avec les secteurs public et privé. Participations : 247 millions de francs</t>
  </si>
  <si>
    <t>BANQUE ASIATIQUE DE DÉVELOPPEMENT (BASD)</t>
  </si>
  <si>
    <t>La BAsD est la principale institution multilatérale finançant le développement de l’infrastructure de base en Asie et dans le Pacifique. Elle a pour mission d’aider les pays en développement de la région à lutter contre la pauvreté, à améliorer la qualité de vie de leurs populations, à accroître leur croissance économique et à promouvoir l’intégration régionale. Participations : 39 millions de francs</t>
  </si>
  <si>
    <t>SOCIÉTÉ FINANCIÈRE INTERNATIONALE (SFI)</t>
  </si>
  <si>
    <t>La SFI est l’institution du Groupe de la Banque mondiale chargée des opérations avec le secteur privé. Cet organisme indépendant a pour but de promouvoir une croissance durable en finançant des investissements, en mobilisant du capital privé additionnel et en fournissant des services de conseil aux entreprises et aux gouvernements. Participations : 43 millions de francs</t>
  </si>
  <si>
    <t>BANQUE AFRICAINE DE DÉVELOPPEMENT (BAFD)</t>
  </si>
  <si>
    <t>La mission principale de cette institution financière multilatérale consiste à lutter contre la pauvreté, à améliorer les conditions de vie des populations et à mobiliser les ressources nécessaires au développement économique et social du continent. Elle est principalement active dans les secteurs des infrastructures, de la bonne gouvernance, de l’intégration régionale, de l’aide aux États fragiles et du développement du secteur privé. La BAFD joue un rôle croissant en tant qu’institution panafricaine influente et se positionne de plus en plus comme « la voix africaine » dans les forums internationaux. Participations : 120 millions de francs</t>
  </si>
  <si>
    <t>BANQUE INTERAMÉRICAINE DE DÉVELOPPEMENT (BID)</t>
  </si>
  <si>
    <t>La BID est la principale institution financière multilatérale d’Amérique latine et des Caraïbes. Sa mission première est de réduire la pauvreté et les inégalités ainsi que de promouvoir une croissance durable et respectueuse de l’environnement dans la région. Participations : 63 millions de francs</t>
  </si>
  <si>
    <t>FONDS EUROPÉEN POUR L’EUROPE DU SUD-EST (FEESE)</t>
  </si>
  <si>
    <t>Participations : 11 millions de francs</t>
  </si>
  <si>
    <t>SOCIÉTÉ INTERAMÉRICAINE D’INVESTISSEMENT (SII)</t>
  </si>
  <si>
    <t>La SII fait partie du groupe de la Banque interaméricaine de développement (BID). Elle a pour mandat la promotion du développement économique des pays d’opération du groupe de la BID, et plus spécialement la création, le développement et la modernisation des petites et moyennes entreprises. Participations : 26 millions de francs</t>
  </si>
  <si>
    <t>AGENCE MULTILATÉRALE DE GARANTIE DES INVESTISSEMENTS (MIGA)</t>
  </si>
  <si>
    <t>La MIGA a pour mission d’encourager les participations au capital et autres investissements directs dans les pays en développement en soutenant l’instauration de conditions propices aux placements. Participations : 5 millions de francs</t>
  </si>
  <si>
    <t>BANQUE ASIATIQUE D’INVESTISSEMENT DANS LES INFRASTRUCTURES (BAII)</t>
  </si>
  <si>
    <t>La BAII est une institution de financement régionale dont le but principal est de favoriser un développement économique durable en Asie, notamment par le biais d’investissements dans les infrastructures. Participations : 109 millions de francs</t>
  </si>
  <si>
    <t>BANQUE DE DÉVELOPPEMENT DU CONSEIL DE L’EUROPE</t>
  </si>
  <si>
    <t>Participation : 12 millions de francs</t>
  </si>
  <si>
    <t>SG-DFI</t>
  </si>
  <si>
    <t>SWISSMEDIC</t>
  </si>
  <si>
    <t>Valeur au bilan : 9 500 000 francs
 Part au capital : 66 %</t>
  </si>
  <si>
    <t>PRO HELVETIA</t>
  </si>
  <si>
    <t>Valeur au bilan : 100 000 francs
 Part au capital : 100 %</t>
  </si>
  <si>
    <t>MUSÉE NATIONAL SUISSE</t>
  </si>
  <si>
    <t>Part au capital : 100 %</t>
  </si>
  <si>
    <t>OFSP</t>
  </si>
  <si>
    <t>INSTITUT LUDWIG DE RECHERCHE SUR LE CANCER SA</t>
  </si>
  <si>
    <t>Part au capital : 2 %</t>
  </si>
  <si>
    <t>NAGRA</t>
  </si>
  <si>
    <t>Part au capital : 3 %</t>
  </si>
  <si>
    <t>AFF</t>
  </si>
  <si>
    <t>LA POSTE SUISSE</t>
  </si>
  <si>
    <t>SWISSCOM</t>
  </si>
  <si>
    <t>Part au capital : 51 %</t>
  </si>
  <si>
    <t>SKYGUIDE</t>
  </si>
  <si>
    <t>CFF</t>
  </si>
  <si>
    <t>BLS NETZ AG</t>
  </si>
  <si>
    <t>Part au capital : 50 %</t>
  </si>
  <si>
    <t>BLS SA</t>
  </si>
  <si>
    <t>Part au capital : 22 %</t>
  </si>
  <si>
    <t>CHEMINS DE FER RHÉTIQUES (RHB)</t>
  </si>
  <si>
    <t>Part au capital : 43 %</t>
  </si>
  <si>
    <t>ZENTRALBAHN (ZB)</t>
  </si>
  <si>
    <t>Part au capital : 16 %</t>
  </si>
  <si>
    <t>Part au capital : 77 %</t>
  </si>
  <si>
    <t>MONTREUX-OBERLAND-BERNOIS (MOB)</t>
  </si>
  <si>
    <t>REGIONALVERKEHR BERN-SOLOTHURN (RBS)</t>
  </si>
  <si>
    <t>Part au capital : 31 %</t>
  </si>
  <si>
    <t>APPENZELLER BAHNEN (AB)</t>
  </si>
  <si>
    <t>Part au capital : 39 %</t>
  </si>
  <si>
    <t>AARE SEELAND MOBIL AG (ASM)</t>
  </si>
  <si>
    <t>Part au capital : 36 %</t>
  </si>
  <si>
    <t>TRANSPORTS PUBLICS FRIBOURGEOIS INFRASTRUCTURE (TPF INFRA)</t>
  </si>
  <si>
    <t>Part au capital : 67 %</t>
  </si>
  <si>
    <t>SCHWEIZERISCHE SÜDOSTBAHN (SOB)</t>
  </si>
  <si>
    <t>TRANSPORTS DE MARTIGNY ET RÉGIONS SA (TMR)</t>
  </si>
  <si>
    <t>CHEMIN DE FER LAUSANNE-ECHALLENS-BERCHER (LEB)</t>
  </si>
  <si>
    <t>SIFEM SA</t>
  </si>
  <si>
    <t>RUAG SUISSE SA</t>
  </si>
  <si>
    <t>REFUNA AG</t>
  </si>
  <si>
    <t>Part au capital : 8 %</t>
  </si>
  <si>
    <t>WOHNBAUGENOSSENSCHAFT A L’EN, SAMEDAN</t>
  </si>
  <si>
    <t>Part au capital : 20 %
360 parts sociales Wohnbaugenossenschaft à l’EN (263529) nom. 100.--
intérêts bruts 2,75 % 990.--, intérêts nets 643,50</t>
  </si>
  <si>
    <t>OFCL</t>
  </si>
  <si>
    <t>71 PARK ST. CORP., NEW YORK</t>
  </si>
  <si>
    <t>Participation à un immeuble en copropriété (valeur comptable 2017 : 902 996 fr. 66)</t>
  </si>
  <si>
    <t>BOSTADSAKTIEBOLAGET, BLAKLINTEN</t>
  </si>
  <si>
    <t>Participation à un immeuble en copropriété (valeur comptable 2017 : CHF 303 100 fr.)</t>
  </si>
  <si>
    <t>642 PARK AV. CORP., NEW YORK</t>
  </si>
  <si>
    <t>Participation à un parking couvert (valeur comptable 2017 : 55 470 fr.)</t>
  </si>
  <si>
    <t>MURIFELD</t>
  </si>
  <si>
    <t>Capital social de Überbauungsgenossenschaft Murifeld (valeur comptable 2017 : 1000 fr.)</t>
  </si>
  <si>
    <t>SG-DEFR</t>
  </si>
  <si>
    <t>DOMAINE DES ÉCOLES POLYTECHNIQUES FÉDÉRALES (EPF)</t>
  </si>
  <si>
    <t>Le domaine des EPF, géré par la Confédération, comprend les écoles polytechniques fédérales de Zurich et de Lausanne ainsi que quatre établissements de recherche: l’Institut Paul Scherrer PSI, l’Institut fédéral de recherches sur la forêt, la neige et le paysage FNP, le Laboratoire fédéral d’essai des matériaux et de recherches LFEM et l’Institut fédéral pour l’aménagement, l’épuration et la protection des eaux IFAEPE.</t>
  </si>
  <si>
    <t>INSTITUT FÉDÉRAL DES HAUTES ÉTUDES EN FORMATION PROFESSIONNELLE (IFFP)</t>
  </si>
  <si>
    <t>La Confédération est propriétaire de l’IFFP. Conformément à l’art. 25 de l’ordonnance sur l’IFFP, le Conseil fédéral fixe les objectifs stratégiques de l’IFFP. L’IFFP est rattaché au Département fédéral de l’économie, de la formation et de la recherche (DEFR).</t>
  </si>
  <si>
    <t>PARTS SOCIALES DE LA SOCIÉTÉ SUISSE DE CRÉDIT HÔTELIER (SCH)</t>
  </si>
  <si>
    <t>La SCH est dotée d’un capital social de quelque 26,5 millions de francs et de réserves (bénéfice reporté inclus) avoisinant 16 millions de francs. Outre la Confédération, le sociétariat de la SCH compte des banques, des cantons, des organisations de l’hôtellerie et de l’économie ainsi que des associations. La Confédération détient des parts sociales d’une valeur de 6 millions de francs (part au capital : 21,1 %).</t>
  </si>
  <si>
    <t>BANQUE EUROPÉENNE POUR LA RECONSTRUCTION ET LE DÉVELOPPEMENT (BERD)</t>
  </si>
  <si>
    <t>L’engagement financier de la Confédération au sein de la BERD s’élève actuellement à 155 millions de francs. Cette participation figure au bilan à la valeur d’acquisition, car la Confédération ne peut exercer d’influence déterminante et aucun prix de marché n’est disponible.</t>
  </si>
  <si>
    <t>ASSURANCE SUISSE CONTRE LES RISQUES À L’EXPORTATION (ASRE)</t>
  </si>
  <si>
    <t>L’ASRE est un établissement de droit public de la Confédération. Le Conseil fédéral supervise l’ASRE, élit le conseil d’administration et fixe les objectifs stratégiques de l’institution pour quatre ans.</t>
  </si>
  <si>
    <t>Identitas SA</t>
  </si>
  <si>
    <t>Les actionnaires sont la Confédération (actionnaire majoritaire à hauteur de 51 %, valeur du bilan : 160 000 fr.) et 17 organisations et entreprises du secteur de l’élevage, de la médecine vétérinaire, de la transformation de la viande et du commerce du bétail.</t>
  </si>
  <si>
    <t>Agroscope</t>
  </si>
  <si>
    <t>AGROTECHNORAMA TÄNIKON</t>
  </si>
  <si>
    <t>Part sociale coopérative Koll. Getreidesammelstelle Strass-Frauenfeld</t>
  </si>
  <si>
    <t>Part sociale coopérative Wohnbaugenossenschaft Lilienthal Guntershausen</t>
  </si>
  <si>
    <t>PARTICIPATIONS AU CAPITAL SOCIAL D’ORGANISATIONS D’UTILITÉ PUBLIQUE</t>
  </si>
  <si>
    <t>En vertu de l’art. 51 LCAP, l’Office fédéral du logement (OFL) participe au capital social de sept organisations à but non lucratif (deux coopératives de cautionnement hypothécaire et cinq maîtres d’ouvrage d’utilité publique) pour un montant total de 11,5 millions de francs (état à fin 2017).</t>
  </si>
  <si>
    <t>BERNER OBERLAND-BAHNEN (BOB)</t>
  </si>
  <si>
    <t>FORCHBAHN (FB)</t>
  </si>
  <si>
    <t>Part au capital : 33 %</t>
  </si>
  <si>
    <t>CHEMIN DE FER DU JURA (CJ)</t>
  </si>
  <si>
    <t xml:space="preserve">AARGAU VERKEHR AG (AVA) </t>
  </si>
  <si>
    <t xml:space="preserve">BASELLAND TRANSPORT AG (BLT) </t>
  </si>
  <si>
    <t>FERROVIE AUTOLINEE REGIONALI TICINESI (FART)</t>
  </si>
  <si>
    <t>Part au capital : 34 %</t>
  </si>
  <si>
    <t>SIHLTAHL-ZÜRICH-UETLIBERG-BAHN (SZU)</t>
  </si>
  <si>
    <t>Part au capital : 28 %</t>
  </si>
  <si>
    <t>MATTERHORN GOTTHARD VERKEHRS AG</t>
  </si>
  <si>
    <t>Part au capital : 17 %</t>
  </si>
  <si>
    <t>FRAUENFELD-WIL-BAHN (FW)</t>
  </si>
  <si>
    <t>Part au capital : 38 %</t>
  </si>
  <si>
    <t>TRANSPORTS PUBLICS DU CHABLAIS SA (TPC)</t>
  </si>
  <si>
    <t>Part au capital : 18 %</t>
  </si>
  <si>
    <t>TRAVYS SA</t>
  </si>
  <si>
    <t>TRANSPORTS MONTREUX-VEVEY-RIVIERA (MVR)</t>
  </si>
  <si>
    <t>CHEMIN DE FER NYON-ST-CERGUE-MOREZ (NSTCM)</t>
  </si>
  <si>
    <t>TRANSN</t>
  </si>
  <si>
    <t>Part au capital : 5 %</t>
  </si>
  <si>
    <t>MORGES-BIÈRE-COSSONAY (MBC)</t>
  </si>
  <si>
    <t>FERROVIE LUGANESI/LUGANO PONTE TRESA (FLP)</t>
  </si>
  <si>
    <t>Part au capital : 10 %</t>
  </si>
  <si>
    <t>MATTERHORN GOTTHARD BAHN AG</t>
  </si>
  <si>
    <t>BRIENZ ROTHORN BAHN</t>
  </si>
  <si>
    <t>ar Immo</t>
  </si>
  <si>
    <t xml:space="preserve">GASVERBUND SEELAND LYSS </t>
  </si>
  <si>
    <t xml:space="preserve">AVAG, THOUNE </t>
  </si>
  <si>
    <t>Part au capital : 0 %</t>
  </si>
  <si>
    <t xml:space="preserve">THERMOBOIS SA, PORRENTRUY </t>
  </si>
  <si>
    <t xml:space="preserve">ELEKTRIZITÄTSWERK ALTDORF AG </t>
  </si>
  <si>
    <t>Défense</t>
  </si>
  <si>
    <t>TÄTSCH</t>
  </si>
  <si>
    <t>Vue d'ensemble des contributions aux investissements</t>
  </si>
  <si>
    <t>Art. budgétaire / numéro d'article</t>
  </si>
  <si>
    <t xml:space="preserve">A236.0110 </t>
  </si>
  <si>
    <t>APPORT AU FONDS D'INFRASTRUCTURE FERROVIAIRE</t>
  </si>
  <si>
    <t xml:space="preserve">L'infrastructure ferroviaire est financée au moyen du fonds d'infrastructure ferroviaire (FIF), qui est alimenté par des recettes à affectation obligatoire et des apports provenant du budget général de la Confédération. </t>
  </si>
  <si>
    <t xml:space="preserve">A236.0111 </t>
  </si>
  <si>
    <t>TRANSPORT MARCHANDISES: INSTALLATIONS ET INNOVATIONS</t>
  </si>
  <si>
    <t xml:space="preserve">La Confédération peut accorder des aides financières pour la construction, l'extension et la réfection d'installations de transbordement dédiées au transport combiné (ITTC) et de voies de raccordement. Ce crédit permet également à la Confédération de verser des contributions à des investissements dans le domaine des innovations techniques liées au transport ferroviaire de marchandises. Les ressources sont octroyées en priorité pour des projets qui contribuent à l'atteinte des objectifs définis dans la politique des transports et qui présentent un rapport coût-utilité avantageux. En règle générale, la Confédération prend en charge 40 à 60% des coûts imputables aux projets. </t>
  </si>
  <si>
    <t>A236.0139</t>
  </si>
  <si>
    <t xml:space="preserve">CONTRIBUTIONS A DES INVESTISSEMENTS, CHARGEMENT DES AUTOMOBILES </t>
  </si>
  <si>
    <t xml:space="preserve">En vertu de la LUMin, la Confédération peut octroyer des contributions à des investissements pour encourager le transport de véhicules à moteur accompagnés (chargement des automobiles). Les fonds ont été attribués en grande partie (11,2 mio) au MGB et au RhB en vue de la modernisation des locomotives de trains d'autos (HGe 4/4 II et Ge 4/4 III). Des montants plus faibles (0,6 mio) ont été versés à BLS Réseau SA pour l'installation de portails thermiques et pour l'achèvement du renouvellement de l'installation de transbordement à Goppenstein. </t>
  </si>
  <si>
    <t>A236.0109</t>
  </si>
  <si>
    <t>La Confédération et les cantons prennent des mesures afin d'éviter, de diminuer ou d'éliminer les inégalités auxquelles les personnes handicapées peuvent être confrontées. Les bénéficiaires des prestations fédérales sont les entreprises des transports publics. Conformément à l'OTHand, celles-ci sont tenues de présenter à l'OFT des programmes de mise en œuvre à partir desquels l'OFT définit un plan de mise en œuvre national, qui est actualisé périodiquement.</t>
  </si>
  <si>
    <t>A250.0101</t>
  </si>
  <si>
    <t>OFROU</t>
  </si>
  <si>
    <t xml:space="preserve">Les ressources affectées au FORTA sont destinées à assurer le déroulement efficace et écologique des déplacements exigés par une société et une économie compétitives dans toutes les régions du pays. </t>
  </si>
  <si>
    <t>A250.0102</t>
  </si>
  <si>
    <t>APPORT ANNUEL AU FONDS D'INFRASTRUCTURE</t>
  </si>
  <si>
    <t>A236.0129</t>
  </si>
  <si>
    <t>VOIES DE COMMUNICATION HISTORIQUES</t>
  </si>
  <si>
    <t xml:space="preserve">Les principaux destinataires finaux de ces ressources sont les propriétaires de ces voies, en général des communes ou d'autres collectivités de droit public. </t>
  </si>
  <si>
    <t>A236.0119</t>
  </si>
  <si>
    <t>ROUTES PRINCIPALES</t>
  </si>
  <si>
    <t xml:space="preserve">La Confédération octroie aux cantons des contributions aux coûts relevant des routes principales. </t>
  </si>
  <si>
    <t>A236.0128</t>
  </si>
  <si>
    <t xml:space="preserve">La Confédération octroie aux cantons des contributions aux coûts relevant des routes principales dans les régions périphériques et de montagne. </t>
  </si>
  <si>
    <t>A236.0125</t>
  </si>
  <si>
    <t>PROTECTION CONTRE LE BRUIT</t>
  </si>
  <si>
    <t xml:space="preserve">La Confédération verse des contributions en faveur de mesures de protection de l'environnement nécessitées par le trafic routier (projets de protection contre le bruit et d'isolation acoustique). Les contributions fédérales dans le domaine des routes cantonales et communales sont versées aux cantons sur la base de conventions-programmes. </t>
  </si>
  <si>
    <t>A236.0122</t>
  </si>
  <si>
    <t>PROTECTION CONTRE LES DANGERS NATURELS</t>
  </si>
  <si>
    <t>Conformément à la loi sur les forêts, la Confédération accorde des indemnités pour la construction, la remise en état et le renouvellement d'ouvrages et d'équipements de protection contre les avalanches, les chutes de pierres, les glissements de terrain et l'érosion afin de protéger les personnes, les zones habitées et les voies de communication. De plus, l'établissement de cartes des dangers et la mise en place de stations de mesure et de services d'alerte précoce (y c. prévisions et optimisation de l'alerte et de l'alarme) sont indemnisés. Deux tiers environ des contributions fédérales sont versées aux cantons sur la base de conventions-programmes. Les moyens restants sont versés sous forme de contributions affectées à des projets individuels.</t>
  </si>
  <si>
    <t>A236.0124</t>
  </si>
  <si>
    <t>PROTECTION CONTRE LES CRUES</t>
  </si>
  <si>
    <t>La Confédération verse des contributions à la protection contre les crues sur la base de la loi fédérale sur l'aménagement des cours d'eau. Les indemnités sont utilisées pour la remise en état, l'agrandissement et le renouvellement d'ouvrages et d'équipements de protection contre les crues. De plus, l'établissement de documents de base et de cartes des dangers ainsi que la mise en place de stations de mesure et de services d'alerte précoce (y c. prévisions et optimisation de l'alerte et de l'alarme) sont financés. Environ un tiers des contributions fédérales est versé aux cantons sur la base de conventions-programmes, et les deux autres tiers leur sont versés pour des projets individuels.</t>
  </si>
  <si>
    <t>A236.0102</t>
  </si>
  <si>
    <t>A236.0120</t>
  </si>
  <si>
    <t>Sur la base de la loi sur la protection des eaux, la Confédération peut allouer des indemnités pour des installations d'évacuation et d'épuration des eaux (stations d'épuration, égouts) ainsi que des indemnités pour des installations d'élimination des déchets (décharges, usines d'incinération). Fin 1994, les cantons ont déposé de nombreuses demandes de subventions pour des installations d'évacuation et d'épuration des eaux afin de profiter des dispositions avantageuses de l'époque. Dans le sillage de la modification de la loi sur la protection des eaux du 20 juin 1997, une diminution des subventions a été décidée.</t>
  </si>
  <si>
    <t>A236.0121</t>
  </si>
  <si>
    <t>TECHNOLOGIES ENVIRONNEMENTALES</t>
  </si>
  <si>
    <t xml:space="preserve">Sur la base de la législation sur la protection de l'environnement, la promotion de ces technologies permet de transférer sur le marché les innovations issues du domaine de la recherche qui sont bénéfiques pour l'environnement et sont dans l'intérêt public. Cet encouragement concerne les installations pilotes et les installations de démonstration ainsi que des mesures d'accompagnement. </t>
  </si>
  <si>
    <t>A236.0123</t>
  </si>
  <si>
    <t>NATURE ET PAYSAGE</t>
  </si>
  <si>
    <t>Les contributions fédérales versées sur la base de la loi sur la protection de la nature et du paysage (LPN) soutiennent les tâches d'exécution accomplies par les cantons conformément aux conventions-programmes. Les ressources sont réparties entre les domaines de la biodiversité (env. 77%) et du paysage (env. 23%). Dans le domaine de la biodiversité, on entend par exécution la planification, la mise sous protection, la valorisation et la conservation des biotopes d'importance nationale, des sites marécageux d'une beauté particulière et d'importance nationale ainsi que d'autres biotopes dignes de protection. Des contributions d'exploitation, coordonnées avec les paiements directs, sont versées à l'agriculture pour des prestations spécifiques. Ces contributions fédérales servent également à financer les mesures de conservation de la diversité des espèces et de mise en réseau des milieux naturels. Dans le domaine du paysage, les fonds sont en outre utilisés pour soutenir les paysages et les monuments naturels d'importance nationale, les parcs d'importance nationale et les sites classés au patrimoine mondial naturel de l'UNESCO.</t>
  </si>
  <si>
    <t>A236.0126</t>
  </si>
  <si>
    <t>REVITALISATION</t>
  </si>
  <si>
    <t xml:space="preserve">Les contributions fédérales sont versées aux cantons sur la base de conventions-programmes et pour des projets individuels. </t>
  </si>
  <si>
    <t>A236.0105</t>
  </si>
  <si>
    <t>La Confédération soutient financièrement l'amélioration des bases de la production agricole et les infrastructures dont l'agriculture a besoin. Les bénéficiaires des fonds sont les agriculteurs, les coopératives et les communes. Les contributions sont versées par l'intermédiaire des cantons.</t>
  </si>
  <si>
    <t>A236.0137</t>
  </si>
  <si>
    <t>SEFRI</t>
  </si>
  <si>
    <t xml:space="preserve">Des contributions d'investissements et des participations aux frais locatifs ont été versées aux universités cantonales, aux institutions universitaires et aux hautes écoles spécialisées pour la création ou la location de surfaces affectées à l'enseignement et à la recherche ainsi qu'à d'autres buts des hautes écoles. </t>
  </si>
  <si>
    <t>A236.0117</t>
  </si>
  <si>
    <t>TRANSFERT DE TECHNOLOGIE</t>
  </si>
  <si>
    <t xml:space="preserve">Le crédit sert à cofinancer des installations pilotes et de démonstration ainsi que des projets phares. Les projets pilotes et de démonstration constituent un lien essentiel entre la recherche et le marché. L'aide financière sert à diminuer le risque assumé par le secteur privé et soutient ainsi des projets innovants à un stade sensible de développement. </t>
  </si>
  <si>
    <t>A236.0116</t>
  </si>
  <si>
    <t>A236.0101</t>
  </si>
  <si>
    <t>OFC</t>
  </si>
  <si>
    <t>PROTECTION DU PAYSAGE ET CONSERVATION DES MONUMENTS HISTORIQUES</t>
  </si>
  <si>
    <t>Des contributions sont allouées principalement pour la sauvegarde d'objets dignes de protection tels que les monuments historiques, les lieux et sites construits historiques, ainsi que pour des mesures archéologiques. Sont également financés des projets de recherche, la formation et la formation continue des spécialistes, les relations publiques ainsi que des contributions à des organisations œuvrant à l'échelle suisse dans ce domaine.</t>
  </si>
  <si>
    <t>A236.0103</t>
  </si>
  <si>
    <t>OFJ</t>
  </si>
  <si>
    <t xml:space="preserve">La Confédération accorde des subventions pour la construction, l'extension et la transformation d'établissements publics ou privés pour adultes et de maisons d'éducation pour enfants, adolescents et jeunes adultes. </t>
  </si>
  <si>
    <t>A236.0104</t>
  </si>
  <si>
    <t>La Confédération subventionne, sous conditions, la construction d'établissements pour la détention en phase préparatoire, la détention en vue du renvoi ou de l'expulsion et la détention pour insoumission.</t>
  </si>
  <si>
    <t>A236.0100</t>
  </si>
  <si>
    <t>INSTALLATIONS SPORTIVES D'IMPORTANCE NATIONALE</t>
  </si>
  <si>
    <t>Les bénéficiaires de ces contributions sont des fédérations sportives nationales et des tiers qui sont responsables d'installations et d'infrastructures sportives nationales.</t>
  </si>
  <si>
    <t>Total empreinte élargie</t>
  </si>
  <si>
    <t>Total empreinte restreinte</t>
  </si>
  <si>
    <t>Nombre de postes à empreinte restreinte</t>
  </si>
  <si>
    <t>Vue d'ensemble des engagements financiers</t>
  </si>
  <si>
    <t>Total général au 31.12.2019</t>
  </si>
  <si>
    <t>Engagements de garantie</t>
  </si>
  <si>
    <t>BANQUE ASIATIQUE D'INVESTISSEMENT DANS LES INFRASTRUCTURES</t>
  </si>
  <si>
    <t>FONDS FIDUCIAIRE RPC DU FMI</t>
  </si>
  <si>
    <t>Cautionnements</t>
  </si>
  <si>
    <t xml:space="preserve">EUROFIMA </t>
  </si>
  <si>
    <t>Pour encourager la construction de logements, la Confédération cautionne les hypothèques de rang inférieur des personnes physiques en vertu de l'art. 48 de la loi fédérale encourageant la construction et l'accession à la propriété de logements. En outre, elle peut accorder des cautionnements aux organismes actifs dans la construction de logements d'utilité publique et, en vertu de l'art. 35 de la loi sur le logement, elle se porte garante des emprunts par obligations émis par des centrales d'émission d'utilité publique, si ces dernières accordent, avec les fonds ainsi obtenus, des prêts destinés à améliorer l'offre de logements à loyer ou à prix modérés. La construction de logements à caractère social est ainsi subventionnée indirectement par l'octroi de cautionnements. Ceux-ci sont pour la plupart des cautionnements solidaires. La Confédération a prévu à cette fin un crédit d'engagement de 16,9 milliards. A la date de clôture du bilan, un montant de 3,5 milliards avait été sollicité (+ 117 mio par rapport à l'année précédente). Les garanties, évaluées à 36 millions à la date de clôture du bilan, sont inscrites au passif en tant qu'engagement financier.</t>
  </si>
  <si>
    <t>La Confédération cautionne les crédits accordés aux entreprises de transport concessionnaires (ETC) à des fins d'acquisition de moyens d'exploitation. Le but est que les ETC puissent bénéficier de taux d'intérêt préférentiels, ce dont profite la Confédération en tant que commanditaire par le biais des indemnisations qu'elle doit fournir. Il s'agit exclusivement de cautionnements solidaires. La Confédération a prévu à cette fin un crédit d'engagement de 11 milliards. A la date de clôture du bilan, un montant de 2577 millions avait été sollicité (- 53 mio par rapport à l'année précédente). Les garanties, évaluées à 114 millions à la date de clôture du bilan, sont inscrites au passif.</t>
  </si>
  <si>
    <t>NAVIGATION EN HAUTE MER</t>
  </si>
  <si>
    <t xml:space="preserve">La Confédération cautionne les crédits octroyés aux armateurs pour le financement de navires de haute mer. Elle accorde ces cautionnements dans le cadre de la loi sur l'approvisionnement du pays afin de disposer de navires de haute mer pouvant être affectés à l'approvisionnement économique du pays en cas de crise. Il s'agit exclusivement de cautionnements solidaires. La Confédération a prévu à cette fin un crédit d'engagement de 1,7 milliard. Le rôle de la navigation maritime pour la politique d'approvisionnement étant devenu négligeable, le Conseil fédéral a décidé de ne pas renouveler ce crédit-cadre. A la date de clôture du bilan, 365 millions avaient été utilisés (- 128 mio par rapport à l'année précédente). Pour quelques cautionnements, une sortie de fonds est considérée comme vraisemblable à la date de clôture du bilan. Par conséquent, un montant de 30 millions est inscrit à titre de provisions. La provision de 100 millions constituée l'année précédente a été entièrement utilisée pour honorer les cautionnements en décembre 2019. Les cautionnements pour lesquels aucune sortie de fonds n'est attendue selon les estimations actuelles s'élèvent au total à 335 millions. Ce montant figure parmi les engagements conditionnels. </t>
  </si>
  <si>
    <t>CAUTIONNEMENTS DU FONDS DE TECHNOLOGIE</t>
  </si>
  <si>
    <t>Le fonds cautionne pour une durée de dix ans au maximum des prêts à des entreprises suisses afin d'encourager le développement de technologies innovantes permettant une réduction durable des émissions de gaz à effet de serre. Depuis sa création jusqu'à fin 2019, 90 cautionnements ont déjà été octroyés pour un montant de 128,3 millions. Parmi les entreprises bénéficiaires, quatre cas de dommages ont été enregistrés (4,8 mio). Par ailleurs, quatre prêts ont pu être remboursés (3,5 mio).</t>
  </si>
  <si>
    <t>PARC D'INNOVATION</t>
  </si>
  <si>
    <t>Crédit d'engagement: 350 millions de francs</t>
  </si>
  <si>
    <t>ORGANISATIONS DE CAUTIONNEMENT EN FAVEUR DES PME</t>
  </si>
  <si>
    <t xml:space="preserve">La Confédération facilite l'accès des PME rentables et susceptibles de se développer à des crédits bancaires. Elle octroie à cette fin des aides financières aux organisations de cautionnement. Selon la loi fédérale sur les aides financières aux organisations de cautionnement en faveur des PME, la Confédération peut couvrir 65% des pertes sur cautionnement, contribuer aux frais d'administration des organisations de cautionnement et, exceptionnellement, leur accorder des prêts de rang subordonné. La loi limite le volume global des cautionnements à 600 millions. Fin décembre 2019, le volume des cautionnements s'élevait à 285,7 millions, dont 65% (185,7 millions) bénéficient de la couverture des pertes par la Confédération. </t>
  </si>
  <si>
    <t>L'AC peut assumer 20% des risques de perte sur les cautionnements accordés dans les limites de la loi fédérale sur les aides financières aux organisations de cautionnement en faveur des PME (art. 71a, al. 2, LACI). Selon l'art. 6, al. 1, LACI, la dette pouvant être garantie ne peut pas dépasser 500 000 francs. Cela signifie que l'engagement financier de l'AC en cas de perte peut s'élever au maximum à 20% de 500 000 francs, soit 100 000 francs.</t>
  </si>
  <si>
    <t>Les fonds destinés à financer une garantie pour la géothermie proviennent du fonds alimenté par le supplément perçu sur le réseau. L'art. 33 LEne constitue la base légale. La garantie pour la géothermie sert à couvrir les risques d'exploitabilité dus à la méconnaissance du sous-sol profond. Octroyée avant le début du projet, elle est versée au terme des travaux dans le sous-sol lorsque la qualité nécessaire de la ressource géothermique est insuffisante ou fait défaut.</t>
  </si>
  <si>
    <t>Art. budgétaire / numéro d'art.</t>
  </si>
  <si>
    <t xml:space="preserve">A231.0181 </t>
  </si>
  <si>
    <t>CONTRIBUTION FINANCIÈRE AU DOMAINE DES EPF</t>
  </si>
  <si>
    <t>La contribution financière couvre les charges d’exploitation courantes pour l’enseignement et la recherche de l’ensemble du domaine des Écoles polytechniques fédérales (domaine des EPF).</t>
  </si>
  <si>
    <t xml:space="preserve">A231.0182 </t>
  </si>
  <si>
    <t>CONTRIBUTION AUX LOYERS DU DOMAINE DES EPF</t>
  </si>
  <si>
    <t xml:space="preserve">La contribution aux loyers sert à couvrir les frais de location du domaine des EPF pour l’utilisation d’immeubles appartenant à la Confédération et le recours aux prestations de gestion de l’Office fédéral des constructions et de la logistique (OFCL). </t>
  </si>
  <si>
    <t xml:space="preserve">A231.0183 </t>
  </si>
  <si>
    <t>INSTITUT FÉD. DES HAUTES ÉTUDES EN FORMATION PROF. (IFFP)</t>
  </si>
  <si>
    <t xml:space="preserve">La contribution financière de la Confédération sert à couvrir les charges d’exploitation de l’IFFP pour l’enseignement et la recherche. </t>
  </si>
  <si>
    <t xml:space="preserve">A231.0184 </t>
  </si>
  <si>
    <t>LOYERS IFFP</t>
  </si>
  <si>
    <t xml:space="preserve">La contribution aux loyers sert à couvrir les frais de location de l’IFFP pour l’utilisation de l’immeuble situé à Zollikofen (propriété de la Confédération) et le recours aux prestations de gestion de l’Office fédéral des constructions et de la logistique (OFCL). </t>
  </si>
  <si>
    <t xml:space="preserve">A231.0185 </t>
  </si>
  <si>
    <t>BUREAU DE LA CONSOMMATION : INFORMATION DES CONSOMMATEURS</t>
  </si>
  <si>
    <t>Par les contributions aux associations de consommateurs, la Confédération entend promouvoir l’information objective et pertinente des consommateurs (publication dans la presse ou les médias électroniques, exécution de tests comparatifs, négociation de conventions sur les indications à fournir).</t>
  </si>
  <si>
    <t>A231.0380</t>
  </si>
  <si>
    <t>CONTRIBUTION FINANCIÈRE À INNOSUISSE</t>
  </si>
  <si>
    <t xml:space="preserve">A231.0381 </t>
  </si>
  <si>
    <t xml:space="preserve"> LOYERS INNOSUISSE</t>
  </si>
  <si>
    <t xml:space="preserve">La contribution aux loyers sert à couvrir les frais de location d’Innosuisse pour l’utilisation de l’immeuble situé Einsteinstrasse 2 à Berne (propriété de la Confédération) et le recours aux prestations de gestion de l’Office fédéral des constructions et de la logistique (OFCL). </t>
  </si>
  <si>
    <t xml:space="preserve">A231.0192 </t>
  </si>
  <si>
    <t>SUISSE TOURISME</t>
  </si>
  <si>
    <t>La Confédération accorde une aide financière à Suisse Tourisme, une corporation de droit public, pour l’exécution de son mandat, à savoir organiser et réaliser la promotion touristique du pays en Suisse et à l’étranger.</t>
  </si>
  <si>
    <t xml:space="preserve">A231.0193 </t>
  </si>
  <si>
    <t>SERVICE CONSEIL ET CENTRE DE DOC. FÉD. SUISSE DU TOURISME</t>
  </si>
  <si>
    <t>Par cette contribution, la Confédération vise à promouvoir les offres regroupant plusieurs entreprises et plusieurs secteurs, à améliorer la formation et la formation continue, et à encourager le développement et la diffusion du savoir dans le domaine du tourisme. Elle accorde la contribution à la Fédération suisse du tourisme (FST) pour les activités déployées à ces fins.</t>
  </si>
  <si>
    <t xml:space="preserve">A231.0194 </t>
  </si>
  <si>
    <t>ENCOURAGEMENT INNOVATION ET COOPÉRATION, DOMAINE TOURISME</t>
  </si>
  <si>
    <t xml:space="preserve">A231.0195 </t>
  </si>
  <si>
    <t>ORGANISATION MONDIALE DU TOURISME</t>
  </si>
  <si>
    <t>Par le biais du présent crédit, la Confédération fournit une contribution annuelle à l’Organisation mondiale du tourisme (OMT). La contribution annuelle des pays membres se base sur une clé de répartition fondée sur le niveau de développement économique des pays selon les statistiques de l’Organisation des Nations Unies (ONU) et le poids du tourisme dans chaque pays.</t>
  </si>
  <si>
    <t xml:space="preserve">A231.0196 </t>
  </si>
  <si>
    <t xml:space="preserve">Afin de permettre aux petites et aux moyennes entreprises (PME) rentables et susceptibles de se développer d’accéder plus facilement aux crédits bancaires, la Confédération octroie des aides financières aux organisations de cautionnement. Selon la loi fédérale sur les aides financières aux organisations de cautionnement en faveur des petites et des moyennes entreprises, la Confédération peut couvrir 65 % des pertes sur cautionnement, contribuer aux frais d’administration des organisations de cautionnement et, exceptionnellement, leur accorder des prêts de rang subordonné. Sont indiquées ici les dépenses de la Confédération ayant des incidences financières pour les années considérées. </t>
  </si>
  <si>
    <t xml:space="preserve">A231.0197 </t>
  </si>
  <si>
    <t>OCTROI DE CAUTIONNEMENTS DANS LES RÉGIONS DE MONTAGNE</t>
  </si>
  <si>
    <t xml:space="preserve">Conformément à la loi fédérale sur l’octroi de cautionnements et de contributions au service de l’intérêt dans les régions de montagne et le milieu rural en général, la Confédération prend partiellement en charge les frais d’administration et les pertes sur cautionnement des trois coopératives de cautionnement régionales qu’elle reconnaît. Elle accorde en outre des contributions au service de l’intérêt, qui sont allouées aux PME. Or la loi en question sera abrogée le 1.3.2020. Les cautionnements en cours sont gérés par les trois coopératives régionales, et plus aucun nouveau cautionnement n’est octroyé. Sont indiquées ici les dépenses de la Confédération ayant des incidences financières pour les années considérées. </t>
  </si>
  <si>
    <t xml:space="preserve">A231.0198 </t>
  </si>
  <si>
    <t>PROMOTION DES EXPORTATIONS</t>
  </si>
  <si>
    <t xml:space="preserve">A231.0208 </t>
  </si>
  <si>
    <t>NOUVELLE POLITIQUE RÉGIONALE</t>
  </si>
  <si>
    <t>La nouvelle politique régionale vise à améliorer la compétitivité des régions et à y générer de la valeur ajoutée. Par le biais du Fonds de développement régional, la Confédération soutient des initiatives, des programmes et des projets conformes à ces objectifs. Elle verse aux cantons des contributions forfaitaires sur la base des conventions-programmes 2016–2019 passées avec eux, et les cantons décident des projets à soutenir. Les contributions de la Confédération sont fixées en fonction de l'efficacité des mesures. La Confédération finance également des mesures d'accompagnement pour la mise en œuvre de la politique régionale. Le plafond des dépenses mis à disposition au titre du programme pluriannuel 2016 à 2023 afin de mettre en œuvre cette politique s'élève à 230 millions.</t>
  </si>
  <si>
    <t>A231.0211</t>
  </si>
  <si>
    <t>INFO. SUR CONDITIONS D'IMPLANT. DES ENTREPRISES EN SUISSE</t>
  </si>
  <si>
    <t>La promotion de la place économique suisse à l'étranger (information sur les conditions d'implantation des entreprises en Suisse) vise à faire connaître la place économique suisse auprès d'une sélection de pays et à promouvoir l'implantation à long terme d'entreprises étrangères en Suisse. La bénéficiaire de ce crédit est S-GE, une association de droit privé, qui remplit son mandat en étroite collaboration avec les cantons et les associations cantonales et qui assume un rôle de coordination afin de donner une image aussi cohérente que possible de la Suisse à l'étranger. Les ressources prévues se fondent sur l'arrêté fédéral sur le financement de la promotion des conditions d'implantation des entreprises, qui prévoit un plafond des dépenses de 16,4 millions pour les années 2016 à 2019. Pour la même période, les cantons contribuent au total à hauteur d'environ 5,2 millions.</t>
  </si>
  <si>
    <t xml:space="preserve">A231.0199 </t>
  </si>
  <si>
    <t>ASSOCIATION SUISSE DE NORMALISATION (SNV)</t>
  </si>
  <si>
    <t>La contribution à l’Association suisse de normalisation (SNV) est une indemnité forfaitaire pour les tâches qui lui sont confiées en vertu de l’ordonnance sur la notification (jouer le rôle d’antenne concernant les prescriptions et normes techniques ; préparer, à l’intention des entreprises et autorités suisses, les notifications publiques relatives à de nouvelles prescriptions techniques ; défendre les intérêts de la Suisse lors de l’élaboration de normes internationales). Les bénéficiaires de la contribution sont la SNV et ses associations membres : SIA (construction), Electrosuisse/SEV (électrotechnique) et Asut (télécommunications). Chaque année, la SNV doit rendre compte de l’accomplissement des tâches qui lui sont confiées, à elle et à ses associations membres.</t>
  </si>
  <si>
    <t xml:space="preserve">A231.0203 </t>
  </si>
  <si>
    <t>ORG. DE COOPÉRATION ET DE DÉVELOPPEMENT ÉCONOMIQUES (OCDE)</t>
  </si>
  <si>
    <t>L’OCDE établit son budget et son programme de travail tous les deux ans. La contribution annuelle des États membres est calculée sur la base d’une formule qui prend en considération l’importance relative de l’économie, le taux de croissance et le taux de change de chaque État membre. La part suisse dans le budget ordinaire de l’OCDE s’est élevée à 2 % en 2019.</t>
  </si>
  <si>
    <t>A231.0204</t>
  </si>
  <si>
    <t>ORGANISATION MONDIALE DU COMMERCE (OMC)</t>
  </si>
  <si>
    <t>Les contributions des membres de l’Organisation mondiale du commerce (OMC) se calculent sur la base de la part de chaque pays dans le commerce mondial (importation et exportation de biens et de services).</t>
  </si>
  <si>
    <t>A231.0205</t>
  </si>
  <si>
    <t>ASSOCIATION EUROPÉENNE DE LIBRE-ÉCHANGE (AELE), GENÈVE</t>
  </si>
  <si>
    <t>A231.0207</t>
  </si>
  <si>
    <t>FORUM ÉCONOMIQUE MONDIAL (WEF)</t>
  </si>
  <si>
    <t>La Confédération soutient l’organisation des réunions annuelles du Forum économique mondial (WEF) à Davos à travers un service d’appui de l’armée et une participation aux frais de sécurité civils du canton des Grisons.</t>
  </si>
  <si>
    <t>A231.0212</t>
  </si>
  <si>
    <t>ADOPTION DU TRAITÉ SUR LE COMMERCE DES ARMES</t>
  </si>
  <si>
    <t>Le Traité sur le commerce des armes (TCA) est entré en vigueur pour la Suisse en 2015. Les coûts des conférences annuelles des États parties et du secrétariat sont assumés proportionnellement par les États parties.</t>
  </si>
  <si>
    <t>A231.0200</t>
  </si>
  <si>
    <t>ACCORDS INTERNATIONAUX SUR LES MATIÈRES PREMIÈRES</t>
  </si>
  <si>
    <t>En sa qualité de membre des organisations internationales liées aux matières premières, la Suisse peut défendre ses intérêts économiques et ses positions en matière de développement, et influer sur la politique de ces organisations. La contribution de la Suisse au budget ordinaire de chaque organisation est déterminée en fonction de la part des importations suisses.</t>
  </si>
  <si>
    <t>A231.0201</t>
  </si>
  <si>
    <t>ORGANISATION POUR LE DÉVELOPPEMENT INDUSTRIEL (ONUDI)</t>
  </si>
  <si>
    <t xml:space="preserve">L'Organisation des Nations Unies pour le développement industriel (ONUDI) est une agence de l'ONU qui soutient les pays en développement ou en transition dans leurs efforts vers un développement industriel durable. La quote-part de la Suisse s'est élevée à 1,90 % du budget ordinaire de l'ONUDI approuvé par la Conférence générale, laquelle réunit tous les États membres. </t>
  </si>
  <si>
    <t>A231.0202</t>
  </si>
  <si>
    <t>COOPÉRATION ÉCONOMIQUE AU DÉVELOPPEMENT</t>
  </si>
  <si>
    <t>Les mesures économiques et commerciales déployées par le SECO au titre de la coopération internationale au développement contribuent à réduire la pauvreté et les risques globaux et à promouvoir la paix et les droits de l’homme, le but premier étant de contribuer à une croissance durable et inclusive. Les bénéficiaires de ces contributions sont les services gouvernementaux, la société civile, les entreprises privées et d’autres partenaires des pays de destination, si possible en collaboration avec des entreprises et prestataires suisses. Des projets ciblés sont aussi réalisés en collaboration avec des institutions financières multilatérales (Banque mondiale, par ex.).</t>
  </si>
  <si>
    <t>A231.0209</t>
  </si>
  <si>
    <t>CONTRIBUTION À L'ÉLARGISSEMENT DE L'UE</t>
  </si>
  <si>
    <t>La contribution suisse à la réduction des disparités économiques et sociales dans l’UE élargie est allouée aux treize États membres ayant rejoint l’UE depuis 2004 pour financer des projets et des programmes portant notamment sur les infrastructures, l’environnement et le développement du secteur privé. La mise en œuvre est effectuée en collaboration avec les États partenaires, conformément aux accords-cadres bilatéraux et aux accords de projet concernés</t>
  </si>
  <si>
    <t>A231.0210</t>
  </si>
  <si>
    <t>COOPÉRATION ÉCONOMIQUE AVEC LES ÉTATS D'EUROPE DE L'EST</t>
  </si>
  <si>
    <t>Les bénéficiaires de ces contributions sont les services gouvernementaux, la société civile, les entreprises privées et d’autres partenaires des pays de destination, si possible en collaboration avec des entreprises et prestataires suisses. Des projets ciblés ont également été réalisés en collaboration avec des institutions financières multilatérales (Banque mondiale et Banque européenne pour la reconstruction et le développement [BERD], par ex.).</t>
  </si>
  <si>
    <t>A235.0101</t>
  </si>
  <si>
    <t>PRÊTS ET PARTICIPATIONS, PAYS EN DÉVELOPPEMENT</t>
  </si>
  <si>
    <t xml:space="preserve">L’octroi de prêts et les participations dans des entreprises de pays en développement et de pays émergents sont gérés depuis 2011 par Swiss Investment Fund for Emerging Markets SA (SIFEM). Cette société investit ses fonds chez des intermédiaires financiers (fonds de capital-risque pour les PME, fonds de garantie ou sociétés de leasing, par ex.) des pays en développement ou en transition, et contribue ainsi à la création d’emplois et à l’amélioration des conditions de vie de la population de ces pays. Les fonds propres de SIFEM SA ont été augmentés de 30 millions. Il s'agissait de la deuxième tranche annuelle de l'augmentation totale de 150 millions du capital de SIFEM entre 2018 et 2022. Arrêtée par le Conseil fédéral en juin 2017, cette recapitalisation vise à maintenir au niveau de 80 à 100 millions de dollars par an la capacité d'engagement de la société en vue de nouveaux investissements et à renforcer son effet avéré sur le développement. </t>
  </si>
  <si>
    <t>A231.0187</t>
  </si>
  <si>
    <t>ORGANISATION INTERNATIONALE DU TRAVAIL (OIT), GENÈVE</t>
  </si>
  <si>
    <t>En sa qualité de membre, la Suisse fournit une contribution à l’Organisation internationale du travail (OIT). La quote-part de la Suisse dans le budget de l’OIT est calculée sur la base du barème de l’ONU.</t>
  </si>
  <si>
    <t>A231.0188</t>
  </si>
  <si>
    <t>PRESTATIONS VERSÉES PAR LA CONFÉDÉRATION À L'AC</t>
  </si>
  <si>
    <t>La Confédération participe aux coûts du service de l’emploi et des mesures relatives au marché du travail. La bénéficiaire est l’AC. Les prestations versées par la Confédération à l’AC représentent 0,159 % de la masse salariale soumise à cotisation (tous les salaires et les éléments du salaire jusqu’à concurrence du montant maximal du gain assuré, qui est de 148 200 fr.).</t>
  </si>
  <si>
    <t>A231.0189</t>
  </si>
  <si>
    <t>SÉCURITÉ DES PRODUITS</t>
  </si>
  <si>
    <t>La Confédération est tenue par la loi d’assurer la sécurité des produits en Suisse et la libre circulation des marchandises avec l’UE et l’Espace économique européen (EEE). Les contributions servent à couvrir les frais de contrôle et de surveillance des organisations chargées de l’exécution de la loi fédérale sur la sécurité des produits. La législation régissant la sécurité des produits fait partie intégrante de l’accord entre la Suisse et l’UE relatif à la reconnaissance mutuelle en matière d’évaluation de la conformité. Son exécution est réglée dans des conventions de prestations conclues avec les organisations concernées. Lors de l’indemnisation des frais, les émoluments perçus par les organisations sont remboursés. Le SECO procède chaque année à un audit des organisations mandatées.</t>
  </si>
  <si>
    <t>A231.0190</t>
  </si>
  <si>
    <t>LUTTE CONTRE LE TRAVAIL AU NOIR</t>
  </si>
  <si>
    <t>En vertu de la loi sur le travail au noir (LTN), la part du coût des contrôles qui n’est financée ni par des émoluments ni par les amendes est prise en charge à parts égales par la Confédération et par les cantons. Les fonds servent à financer les charges salariales des inspecteurs cantonaux. Les bénéficiaires des fonds sont les services cantonaux d’exécution.</t>
  </si>
  <si>
    <t>A231.0191</t>
  </si>
  <si>
    <t>LOI SUR LES TRAVAILLEURS DÉTACHÉS</t>
  </si>
  <si>
    <t>A231.0223</t>
  </si>
  <si>
    <t>ORGANISATION DES NATIONS UNIES POUR ALIMENT. ET AGRIC. (FAO)</t>
  </si>
  <si>
    <t>En 2019, les contributions obligatoires à la FAO se sont élevées à environ 5,4 millions et les autres contributions, à environ 2,4 millions.</t>
  </si>
  <si>
    <t>A231.0224</t>
  </si>
  <si>
    <t>VULGARISATION AGRICOLE</t>
  </si>
  <si>
    <t xml:space="preserve">Le crédit en question permet de financer la centrale de vulgarisation AGRIDEA (7,9 mio), les services de vulgarisation suprarégionaux (1,4 mio), les études préliminaires pour des projets innovants (0,2 mio) et les projets de renforcement de la concurrence dans le domaine de la vulgarisation agricole (1,6 mio). </t>
  </si>
  <si>
    <t>A231.0225</t>
  </si>
  <si>
    <t>CONTRIBUTIONS À LA RECHERCHE</t>
  </si>
  <si>
    <t>Les contributions à la recherche servent à financer, d’une part, des contrats d’aide financière avec des institutions de recherche publiques ou privées (7 mio), notamment l’Institut de recherche de l’agriculture biologique ([FiBL] ; 6,9 mio), et, d’autre part, divers projets de recherche liés à la politique ou axés sur la pratique (3,9 mio), en particulier ceux qui portent sur l’encouragement des synergies entre le secteur agroalimentaire durable et les institutions de recherche qui orientent leurs activités vers l’agriculture biologique. Au total, environ 8,2 millions ont été versés au FiBL.</t>
  </si>
  <si>
    <t>A231.0226</t>
  </si>
  <si>
    <t>MESURES DE LUTTE</t>
  </si>
  <si>
    <t>Le crédit en question permet de couvrir les dépenses des cantons liées à la surveillance du territoire et à la lutte contre des maladies et organismes nuisibles particulièrement dangereux (par ex. scarabée japonais, flavescence dorée de la vigne, feu bactérien, ambroisie).</t>
  </si>
  <si>
    <t>A231.0227</t>
  </si>
  <si>
    <t>CONTRIBUTIONS À L'ÉLIMINATION</t>
  </si>
  <si>
    <t>Les contributions couvrant les coûts supplémentaires liés à l’obligation d’éliminer les sous-produits animaux sont nées de l’interdiction d’utiliser des farines d’origine animale dans l’alimentation animale.</t>
  </si>
  <si>
    <t>A231.0228</t>
  </si>
  <si>
    <t>SÉLECTION VÉGÉTALE ET ANIMALE</t>
  </si>
  <si>
    <t>Les contributions octroyées par l’intermédiaire de ce crédit visent à promouvoir et à maintenir la sélection végétale et animale en Suisse. La majeure partie des fonds (23,3 mio) est affectée à l’élevage bovin. Le solde est destiné à l’élevage de chevaux, de menu bétail, d’abeilles mellifères et de camélidés du Nouveau-Monde ainsi qu’aux ressources zoogénétiques ou phytogénétiques. Les bénéficiaires de ces contributions sont des organisations de sélection végétale et animale reconnues.</t>
  </si>
  <si>
    <t>A231.0229</t>
  </si>
  <si>
    <t>PROMOTION DE LA QUALITÉ ET DES VENTES</t>
  </si>
  <si>
    <t>Les contributions octroyées par l’intermédiaire de ce crédit visent à promouvoir les ventes de produits agricoles et les initiatives d’exportation. Les fonds destinés à l’encouragement de la qualité et de la durabilité sont également enregistrés dans ce crédit. Les contributions servent au soutien subsidiaire de mesures et d’initiatives pour l’augmentation de la valeur ajoutée sur le marché. Leurs bénéficiaires sont des organisations et des organismes responsables de projets dans le secteur agroalimentaire.</t>
  </si>
  <si>
    <t>A231.0230</t>
  </si>
  <si>
    <t>SUPPLÉMENTS ACCORDÉS À L'ÉCONOMIE LAITIÈRE</t>
  </si>
  <si>
    <t>Trois types de suppléments sont financés au moyen de ce crédit. Le supplément pour la transformation du lait en fromage sert à faire baisser le prix de la matière première. Le supplément de non-ensilage encourage la production de fromage au lait cru de haute qualité. Ces deux suppléments sont versés mensuellement aux utilisateurs de lait, qui transmettent les fonds aux producteurs au moyen du décompte de la paie du lait. Depuis 2019, la Confédération verse en outre un supplément à tous les producteurs pour le lait que ceux-ci commercialisent.</t>
  </si>
  <si>
    <t>A231.0231</t>
  </si>
  <si>
    <t>AIDES À LA PRODUCTION ANIMALE</t>
  </si>
  <si>
    <t>Par l’intermédiaire de ce crédit, la Confédération finance des mesures destinées à soutenir le prix de la viande et des œufs, ainsi qu’à transformer la laine de mouton du pays. Les bénéficiaires des contributions sont les entreprises de transformation de la viande, les centres d’emballage des œufs et les entreprises de transformation de la laine de mouton du pays.</t>
  </si>
  <si>
    <t>A231.0232</t>
  </si>
  <si>
    <t>AIDES À LA PRODUCTION VÉGÉTALE</t>
  </si>
  <si>
    <t>Par l’intermédiaire de ce crédit, la Confédération finance des mesures destinées à assurer un approvisionnement approprié du pays en légumineuses à graines, huiles comestibles, sucre et fruits indigènes, ainsi que des mesures en faveur de la qualité du vin. Les bénéficiaires des contributions sont les producteurs d’oléagineux, de légumineuses à graines, de betteraves sucrières ou de semences, les entreprises de transformation des fruits et les cantons (contrôle de la vendange).</t>
  </si>
  <si>
    <t>A231.0233</t>
  </si>
  <si>
    <t>AIDES À LA RECONVERSION PROFESSIONNELLE</t>
  </si>
  <si>
    <t>-</t>
  </si>
  <si>
    <t>Cette mesure vise à promouvoir la reconversion professionnelle des agriculteurs cessant leur exploitation. Dans le cadre de la politique agricole 2014-2017, la durée de validité de la base légale a été prolongée de quatre ans, soit jusqu’à la fin de 2019.</t>
  </si>
  <si>
    <t>A231.0234</t>
  </si>
  <si>
    <t>PAIEMENTS DIRECTS VERSÉS DANS L'AGRICULTURE</t>
  </si>
  <si>
    <t>A231.0382</t>
  </si>
  <si>
    <t>SUPPLÉMENT POUR LES CÉRÉALES</t>
  </si>
  <si>
    <t>Le supplément pour les céréales a été introduit à titre de remplacement des contributions à l’exportation de produits agricoles (« loi chocolatière ») et versé pour la première fois en 2019. Le supplément par hectare et par année est calculé sur la base des crédits budgétisés et de la surface donnant droit au supplément. Il s’est élevé à 128 francs par hectare en 2019. Comme pour les paiements directs, le versement est effectué par l’intermédiaire des cantons.</t>
  </si>
  <si>
    <t>A235.0102</t>
  </si>
  <si>
    <t>CRÉDITS D'INVESTISSEMENT EN FAVEUR DE L'AGRICULTURE</t>
  </si>
  <si>
    <t>La Confédération alimente les fonds de roulement des cantons. Les contributions sont versées à leurs bénéficiaires, à savoir les agriculteurs, par l’intermédiaire des cantons. Lorsque les taux d’intérêt sont positifs, les liquidités des fonds de roulement génèrent des revenus que la Confédération enregistre avec incidences financières dans le crédit E140.0001 « Revenus financiers », puis reporte au crédit des fonds de roulement par l’intermédiaire du présent crédit. Si les taux d’intérêt sont négatifs, le montant correspondant figure dans les dépenses d’investissement.</t>
  </si>
  <si>
    <t>A235.0103</t>
  </si>
  <si>
    <t>AIDE AUX EXPLOITATIONS</t>
  </si>
  <si>
    <t>Le crédit en question permet d’octroyer des prêts remboursables sans intérêts à des agriculteurs devant faire face à des difficultés financières qui ne leur sont pas imputables. La Confédération alimente à cet effet les fonds de roulement des cantons. Ceux-ci sont tenus d’y verser le même montant que la Confédération. Lorsque les taux d’intérêt sont positifs, les liquidités des fonds de roulement génèrent des revenus que la Confédération enregistre avec incidences financières dans le crédit E140.0001 « Revenus financiers », puis reporte au crédit des fonds de roulement par l’intermédiaire du présent crédit. Si les taux d’intérêt sont négatifs, le montant correspondant figure dans les dépenses d’investissement.</t>
  </si>
  <si>
    <t>A231.0373</t>
  </si>
  <si>
    <t>Les 128 millions prévus dans le supplément IIa au budget pour honorer les cautionnements de huit crédits pour navires ont été entièrement utilisés.</t>
  </si>
  <si>
    <t>A231.0236</t>
  </si>
  <si>
    <t>ABAISSEMENT SUPPLÉMENTAIRE DES LOYERS</t>
  </si>
  <si>
    <t>Les abaissements supplémentaires (AS) pour les loyers et les charges des propriétaires sont des contributions à fonds perdu de la Confédération qui permettent de diminuer la charge financière de certaines parties de la population.</t>
  </si>
  <si>
    <t>A235.0104</t>
  </si>
  <si>
    <t>MESURES ENCOURAGEMENT, MAÎTRES D'OUVRAGE D'UTILITÉ PUBLIQUE</t>
  </si>
  <si>
    <t>Les dépenses relatives aux prêts accordés par la Confédération aux organisations faîtières de construction de logements d’utilité publique en vue d’encourager le logement à loyer ou à prix modérés sont imputées à ce crédit. Y sont versés les apports de la Confédération au fond de roulement géré à titre fiduciaire par les organisations faîtières. Ce fonds permet de proposer des prêts à des taux avantageux aux maîtres d’ouvrage d’utilité publique. Ces prêts servent de financement complémentaire ou transitoire pour la construction, la rénovation ou l’acquisition de logements bon marché ou de surfaces constructibles.</t>
  </si>
  <si>
    <t>A235.0105</t>
  </si>
  <si>
    <t>PRÊTS ISSUS D'ENGAGEMENTS DE GARANTIE</t>
  </si>
  <si>
    <t>Ce crédit comprend : premièrement, les dépenses AIF pour le paiement par la Confédération de créances de cautionnement conclues sous l’ancien droit auprès d’établissements de crédit après la réalisation forcée d'un bien-fonds. Deuxièmement, sont enregistrés dans ce poste de crédit les coûts qui résultent de l’octroi de prêts en vertu de la LOG à la Centrale d’émission pour la construction de logements (CCL). Ces coûts naissent lorsque des quotes-parts d’emprunt doivent être remboursées et que la probabilité est grande que le promoteur ne sera pas en mesure de respecter son obligation contractuelle de rembourser. Dans un tel cas, la garantie vis-à-vis de la CCL est due et les créances vis-à-vis du maître d’ouvrage qui ne sont pas encore définitivement amorties sont cédées par la CCL à la Confédération. Enfin, des corrections SIF en vue de l’évaluation des risques de défaillance en ce qui concerne des quotes-parts d’emprunt de la CCL sont aussi inscrites à ce crédit.</t>
  </si>
  <si>
    <t>A231.0238</t>
  </si>
  <si>
    <t>CIVI</t>
  </si>
  <si>
    <t>INDEMNITÉS AUX ÉTABLISSEMENTS D'AFFECTATION</t>
  </si>
  <si>
    <t>Afin que suffisamment d’affectations aient lieu dans le domaine d’activité « Protection de la nature et de l’environnement, entretien du paysage et forêt », la Confédération peut accorder des contributions sous la forme d’indemnités aux établissements d’affectation. Les fonds qui y sont consacrés (env. 3,4 mio) sont versés à des établissements d’affectation qui mènent des projets, dont certains d’importance nationale.</t>
  </si>
  <si>
    <t>A231.0250</t>
  </si>
  <si>
    <t>SAS</t>
  </si>
  <si>
    <t>CONTRIBUTIONS À DES ORGANISATIONS INTERNATIONALES</t>
  </si>
  <si>
    <t>Le présent crédit contient les contributions aux organisations internationales d’accréditation suivantes : la EA, la International Laboratory Accreditation Cooperation et le International Accreditation Forum.</t>
  </si>
  <si>
    <t>A231.0259</t>
  </si>
  <si>
    <t>INDEMNITÉS FORFAITAIRES ET FORMATION PROF. SUPÉRIEURE</t>
  </si>
  <si>
    <t>Les forfaits versés aux cantons (art. 53 de la loi sur la formation professionnelle [LFPr]) sont axés sur les prestations de ces derniers et reposent essentiellement sur le nombre de personnes ayant entamé une formation professionnelle initiale. lls sont destinés à l’ensemble du domaine de la formation professionnelle.</t>
  </si>
  <si>
    <t>A231.0260</t>
  </si>
  <si>
    <t>CONTRIBUTIONS LIÉES À DES INNOVATIONS ET À DES PROJETS</t>
  </si>
  <si>
    <t>Conformément à la LFPr, la Confédération encourage les projets en faveur du développement de la formation professionnelle et du développement de la qualité ainsi que des prestations particulières d’intérêt public. Les bénéficiaires de ces contributions sont les organisations du monde du travail, les cantons et d’autres acteurs (particuliers, associations, etc.).</t>
  </si>
  <si>
    <t>A231.0261</t>
  </si>
  <si>
    <t>CONTRIBUTIONS DE BASE UNIVERSITÉS LEHE</t>
  </si>
  <si>
    <t>Par le biais des contributions de base au sens de la loi sur l’encouragement et la coordination des hautes écoles (LEHE), la Confédération affecte des moyens destinés à couvrir les charges d’exploitation des universités cantonales et de deux institutions accréditées du domaine des hautes écoles (Formation universitaire à distance Suisse et Institut de hautes études internationales et du développement, Genève).</t>
  </si>
  <si>
    <t>A231.0262</t>
  </si>
  <si>
    <t>CONTRIBUTIONS LIÉES À DES PROJETS SELON LA LEHE</t>
  </si>
  <si>
    <t>Les contributions sont destinées à des projets présentant un intérêt pour le système des hautes écoles. Les moyens affectés à ces projets sont alloués par la Conférence suisse des hautes écoles (CSHE). Les bénéficiaires des fonds sont les universités cantonales et les hautes écoles spécialisées, ainsi que les EPF et, sous certaines conditions, les hautes écoles pédagogiques.</t>
  </si>
  <si>
    <t>A231.0263</t>
  </si>
  <si>
    <t>CONTRIBUTIONS DE BASE HAUTES ÉCOLES SPÉCIALISÉES LEHE</t>
  </si>
  <si>
    <t>Par le biais des contributions de base au sens de la LEHE, la Confédération affecte des moyens destinés à couvrir les charges d’exploitation des hautes écoles spécialisées cantonales.</t>
  </si>
  <si>
    <t>A231.0264</t>
  </si>
  <si>
    <t>CONTRIBUTIONS À LA FORMATION</t>
  </si>
  <si>
    <t>Les contributions aux dépenses cantonales afférentes aux bourses et aux prêts d’études (degré tertiaire) sont allouées aux cantons sous la forme de forfaits proportionnels à leur population résidente.</t>
  </si>
  <si>
    <t>A231.0266</t>
  </si>
  <si>
    <t>PILOTAGE ET ASSURANCE QUALITÉ DU SYSTÈME DES HAUTES ÉCOLES</t>
  </si>
  <si>
    <t xml:space="preserve">La Confédération a soutenu trois organes à des fins de pilotage et d’assurance qualité dans le système suisse des hautes écoles : la Conférence des recteurs des hautes écoles suisses (swissuniversities, 1,9 mio) ; le Conseil suisse d’accréditation (0,2 mio) ; l’Agence suisse d’accréditation et d’assurance qualité (AAQ, 1 mio). </t>
  </si>
  <si>
    <t>A231.0267</t>
  </si>
  <si>
    <t>ÉCOLE CANTONALE DE LANGUE FRANÇAISE DE BERNE</t>
  </si>
  <si>
    <t>La Confédération alloue une subvention annuelle équivalant à 25 % des coûts d’exploitation. Cette contribution permet d’indemniser les frais de scolarisation des enfants francophones d’employés de la Confédération et de membres du corps diplomatique. La contribution est versée au canton de Berne, qui a la charge de cette école.</t>
  </si>
  <si>
    <t>A231.0268</t>
  </si>
  <si>
    <t>AIDES FINANCIÈRES LFCO</t>
  </si>
  <si>
    <t>Sur la base de l’art. 12 LFCo, des contributions à hauteur de 2,7 millions ont été versées aux organisations actives dans le domaine de la formation continue. Grâce à ces contributions, des tâches d’information, de coordination, d’assurance et de développement de la qualité ont été exécutées en faveur de l’ensemble du système de formation. De plus, la Confédération a versé des aides financières aux cantons à hauteur de 4,2 millions pour l’encouragement de l’acquisition et du maintien de compétences de base chez l’adulte (art. 16 LFCo).</t>
  </si>
  <si>
    <t>A231.0271</t>
  </si>
  <si>
    <t>COOPÉRATION INTERNATIONALE DANS LE DOMAINE DE L'ÉDUCATION</t>
  </si>
  <si>
    <t>Les contributions sont versées à des institutions et associations actives dans le domaine de la coopération internationale en matière d’éducation et d’encouragement de la relève scientifique par-delà les frontières.</t>
  </si>
  <si>
    <t>A231.0272</t>
  </si>
  <si>
    <t>INSTITUTIONS CHARGÉES D'ENCOURAGER LA RECHERCHE</t>
  </si>
  <si>
    <t>Les fonds sont attribués au Fonds national suisse de la recherche scientifique (FNS) et aux Académies suisses des sciences. Le FNS est, à côté de l’Agence suisse pour l’encouragement de l’innovation Innosuisse, le principal organe d’encouragement fédéral du domaine FRI. Il fait une large place à la recherche fondamentale émanant des scientifiques eux-mêmes.</t>
  </si>
  <si>
    <t xml:space="preserve">A231.0273 </t>
  </si>
  <si>
    <t>ÉTABLISSEMENTS DE RECHERCHE D'IMPORTANCE NATIONALE</t>
  </si>
  <si>
    <t>Les établissements de recherche d’importance nationale accomplissent des tâches qui ne peuvent être réalisées par les hautes écoles ou d’autres institutions du domaine des hautes écoles.</t>
  </si>
  <si>
    <t>A231.0278</t>
  </si>
  <si>
    <t>LABORATOIRE EUROPÉEN POUR LA PHYSIQUE DES PARTICULES (CERN)</t>
  </si>
  <si>
    <t>La contribution obligatoire est calculée en fonction du revenu national net des États membres. Le budget global du CERN est adapté au renchérissement. L’indexation se base sur l’indice du coût de la vie à Genève et sur les données Eurostat. Le taux de contribution suisse s’élevait à 4,12 % en 2019.</t>
  </si>
  <si>
    <t>A231.0279</t>
  </si>
  <si>
    <t>ORGANISATION EUROPÉENNE POUR RECHERCHES ASTRONOMIQUES (ESO)</t>
  </si>
  <si>
    <t>Le taux de contribution est fixé chaque année en fonction du revenu national net des États membres tel qu’il ressort des statistiques économiques de l’OCDE ; celui de la Suisse s’élevait à 4,48 % en 2019.</t>
  </si>
  <si>
    <t>A231.0280</t>
  </si>
  <si>
    <t>ERIC SOURCE EUROPÉENNE DE SPALLATION</t>
  </si>
  <si>
    <t>Dans un premier temps, la Suisse participe à la construction et à l’exploitation jusqu’en 2026 à hauteur de 130,2 millions. En tant que membre fondateur, elle apporte une contribution financière (en couronnes suédoises) ainsi qu’une contribution en nature sous la forme de prestations exécutées par des fournisseurs suisses.</t>
  </si>
  <si>
    <t>A231.0281</t>
  </si>
  <si>
    <t>LASER À ÉLECTRONS LIBRES, DOMAINE RAYONS X (EUROPEAN XFEL)</t>
  </si>
  <si>
    <t>La Suisse contribue à hauteur de 1,47 % aux coûts d’exploitation. Ce taux est fixé par voie contractuelle. À partir de 2023, le taux de contribution pourra être revu sur la base de l’utilisation de l’installation.</t>
  </si>
  <si>
    <t>A231.0282</t>
  </si>
  <si>
    <t>INSTALLATION EUROPÉENNE DE RAYONNEMENT SYNCHROTRON (ESRF)</t>
  </si>
  <si>
    <t>Le taux de contribution des États membres est fixé par voie contractuelle. Pour la Suisse, il est fixé à 4%. Les contributions sont dues en euros.</t>
  </si>
  <si>
    <t>A231.0283</t>
  </si>
  <si>
    <t>BIOLOGIE MOLÉCULAIRE EUROPÉENNE (EMBC/EMBL)</t>
  </si>
  <si>
    <t>Les taux de contribution sont fixés chaque année en fonction du revenu national net des États membres et se sont élevés à 3,65 % pour l’EMBC et à 3,95% pour l’EMBL.</t>
  </si>
  <si>
    <t>A231.0284</t>
  </si>
  <si>
    <t>INSTITUT LAUE-LANGEVIN (ILL)</t>
  </si>
  <si>
    <t>La contribution de la Suisse est négociée sur la base de contrats de partenariat scientifique et est due en euros.</t>
  </si>
  <si>
    <t>A231.0285</t>
  </si>
  <si>
    <t>COMM. INTERNAT. EXPLOR. SCIENTIF. MER MÉDITERRANÉE (CIESM)</t>
  </si>
  <si>
    <t>La Commission internationale pour l’exploration scientifique de la mer Méditerranée (CIESM) encourage la coopération scientifique en recherche marine en favorisant l’utilisation internationale de centres de recherche nationaux et en organisant des conférences et des ateliers de recherche.</t>
  </si>
  <si>
    <t>A231.0287</t>
  </si>
  <si>
    <t>COOPÉRATION INTERNATIONALE DANS LE DOMAINE DE LA RECHERCHE</t>
  </si>
  <si>
    <t>Les contributions sont destinées à des projets scientifiques bilatéraux ou multilatéraux d’un haut niveau de qualité et présentant un intérêt pour la Suisse dans son ensemble. Ces projets permettent la coopération scientifique transnationale, l’intensification des échanges interdisciplinaires et l’exploration de nouvelles voies de mise en réseau scientifique.</t>
  </si>
  <si>
    <t>A231.0269</t>
  </si>
  <si>
    <t>MOBILITÉ INTERNATIONALE, FORMATION</t>
  </si>
  <si>
    <t>Les contributions versées sont destinées à des institutions et à des personnes actives dans le domaine de l’éducation, de la formation professionnelle et de la jeunesse. Elles sont affectées à la réalisation des activités de mobilité et de coopération, notamment les échanges d’étudiants, les stages professionnels et la coopération institutionnelle destinée à améliorer la formation initiale et continue (24,9 mio). Par ailleurs, elles sont affectées à l’exploitation d’une agence nationale (Movetia 3,2 mio) et à des mesures d’accompagnement (2,3 mio).</t>
  </si>
  <si>
    <t>A231.0270</t>
  </si>
  <si>
    <t>BOURSES À DES ÉTUDIANTS ÉTRANGERS EN SUISSE</t>
  </si>
  <si>
    <t>Les bourses sont accordées à des étudiants étrangers (postgrades) qui souhaitent approfondir leurs connaissances dans un domaine particulier.</t>
  </si>
  <si>
    <t>A231.0274</t>
  </si>
  <si>
    <t>ACTIVITÉS NATIONALES COMPLÉMENTAIRES DANS LE DOMAINE SPATIAL</t>
  </si>
  <si>
    <t>Les activités nationales complémentaires (ANC) servent à la mise en œuvre de la politique spatiale de la Suisse.</t>
  </si>
  <si>
    <t>A231.0276</t>
  </si>
  <si>
    <t>PROGRAMMES DE RECHERCHE DE L'UE</t>
  </si>
  <si>
    <t>A231.0277</t>
  </si>
  <si>
    <t>AGENCE SPATIALE EUROPÉENNE (ESA)</t>
  </si>
  <si>
    <t>Les contributions sont versées à l’ESA, qui confie des mandats à des instituts scientifiques et entreprises suisses.</t>
  </si>
  <si>
    <t>A231.0286</t>
  </si>
  <si>
    <t>COOPÉRATION INTERNATIONALE EN MATIÈRE D'INNOVATION</t>
  </si>
  <si>
    <t>Avec le budget 2019, un ensemble de tâches relevant de la compétence du SEFRI a été transféré à Innosuisse, l’agence désormais compétente, avec les moyens correspondants, entre autres pour la participation de la Suisse aux programmes Active and Assisted Living (AAL), Electronic Components and Systems for European Leadership (ECSEL) et Eurostars-2.</t>
  </si>
  <si>
    <t>A231.0258</t>
  </si>
  <si>
    <t>CTI</t>
  </si>
  <si>
    <t>ENCOURAGEMENT DE LA TECHNOLOGIE ET DE L'INNOVATION, CTI</t>
  </si>
  <si>
    <t>La Confédération octroie des contributions pour soutenir des projets de recherche et développement (R&amp;D), pour encourager l’entrepreneuriat, les start-up, le transfert de savoir et de technologie (soutien TST), pour développer les capacités des pôles de compétence suisses en recherche énergétique (Swiss Competence Centers for Energy Research, SCCER) et pour financer de brèves études préliminaires en faveur de PME (chèques d’innovation). Pour la première fois, elle soutient également, en association avec le Fonds national suisse, le programme d’encouragement BRIDGE qui a pour but d’accélérer le transfert des résultats issus de la recherche fondamentale vers la commercialisation de produits novateurs.</t>
  </si>
  <si>
    <t xml:space="preserve">A231.0289 </t>
  </si>
  <si>
    <t>ORG. INTERGOUV. POUR LES TRANSPORTS INTERNAT. FERROV. (OTIF)</t>
  </si>
  <si>
    <t>Le présent crédit permet de financer l’affiliation de la Suisse à l’Organisation intergouvernementale pour les transports internationaux ferroviaires (OTIF).</t>
  </si>
  <si>
    <t xml:space="preserve">A231.0290 </t>
  </si>
  <si>
    <t>TRANSPORT RÉGIONAL DES VOYAGEURS</t>
  </si>
  <si>
    <t>Selon l’art. 28 LTV, la Confédération et les cantons compensent ensemble les coûts non couverts planifiés des entreprises de transport pour le TRV. Ainsi, ils commandent ensemble 1424 lignes auprès de 113 entreprises de transport, auxquelles ils paient des indemnités.</t>
  </si>
  <si>
    <t xml:space="preserve">A231.0291 </t>
  </si>
  <si>
    <t>CHARGEMENT DES AUTOMOBILES</t>
  </si>
  <si>
    <t>La réduction des prix liés au chargement des automobiles aux cols de la Furka et de l’Oberalp facilite l’accès en véhicule à moteur, notamment en hiver, aux régions périphériques de la vallée de Conches, de l’Urserental et de la Surselva. L’indemnité de 2,4 millions a été versée à l’entreprise Matterhorn Gotthard Verkehrs AG.</t>
  </si>
  <si>
    <t>A231.0292</t>
  </si>
  <si>
    <t>INDEMNISATION DU TRAFIC COMBINÉ À TRAVERS LES ALPES</t>
  </si>
  <si>
    <t>Fondé sur l’octroi de contributions d’exploitation, l’encouragement du transport combiné (TC) à travers les Alpes renforce le transfert du trafic marchandises de la route vers le rail. Des indemnités sont versées aux liaisons du transport combiné à travers les Alpes non accompagné (TCNA) et accompagné (chaussée roulante, CR) qui ne sont pas réalisables de manière rentable. La Confédération a ainsi commandé 70 liaisons auprès de 20 opérateurs du TC et versé les indemnités d’exploitation au titre des prestations fournies.</t>
  </si>
  <si>
    <t>A231.0293</t>
  </si>
  <si>
    <t>FRET FERROVIAIRE SUR TOUT LE TERRITOIRE</t>
  </si>
  <si>
    <t>Ce crédit permet à la Confédération de participer financièrement aux commandes de transport de marchandises que les cantons passent auprès des chemins de fer à voie étroite.</t>
  </si>
  <si>
    <t>A231.0296</t>
  </si>
  <si>
    <t>ORGANISATIONS DE L'AVIATION CIVILE INTERNATIONALE</t>
  </si>
  <si>
    <t xml:space="preserve">Les contributions de la Suisse se composent comme suit : 1) Agence européenne de la sécurité aérienne (AESA) CHF 1 560 090. 2) Organisation de l’aviation civile internationale (OACI) CHF 824 763. 3) Conférence européenne de l’aviation civile (CEAC) CHF 56 551. 4) COSPAS/SARSAT (accord intergouvernemental relatif au système de satellites concernant le service de recherche et de sauvetage) CHF 50 264. 5) Groupe ABIS de l’OACI (représentation d’intérêts commune à huit pays européens de l’OACI) CHF 30 234. </t>
  </si>
  <si>
    <t xml:space="preserve">A231.0297 </t>
  </si>
  <si>
    <t>MESURES DE SÛRETÉ RELEVANT DE L'ÉTAT</t>
  </si>
  <si>
    <t>Les mesures de sûreté relevant de l’État visent à protéger les passagers et les équipages d’aéronefs suisses contre le terrorisme et à protéger la Suisse contre des agissements visant à faire pression sur elle. Les moyens alloués couvrent notamment la formation et le perfectionnement spécifiques, la planification des interventions, les coûts salariaux, les frais et l’équipement des spécialistes de la sûreté engagés. Ces derniers sont affectés en qualité de gardes de sûreté dans le transport aérien à bord (Tigres, agents à bord) et au sol sur des aérodromes étrangers (Renards, agents au sol). Ce crédit permet de financer en particulier les interventions des corps de police cantonaux ainsi que les prestations des entreprises de transport aérien en lien avec les interventions des gardes de sûreté.</t>
  </si>
  <si>
    <t>A231.0298</t>
  </si>
  <si>
    <t>MESURES DE PROMOTION DE LA SÉCURITÉ</t>
  </si>
  <si>
    <t xml:space="preserve">Des contributions sont attribuées : — aux services de navigation aérienne sur des aérodromes régionaux de Suisse ; — à des programmes de prévention des accidents et à des projets de recherche et de développement ; — à des mesures touchant les constructions ; — au développement de systèmes techniques ; — à la formation et au perfectionnement. Le coût des services de navigation aérienne sur les aérodromes régionaux est indemnisé comme suit (total 31,4 mio) : — Flughafen Bern AG  6 689 086 — Lugano Airport SA  6 376 947 — Regionalflugplatz Jura-Grenchen AG  5 148 270 — Airport Altenrhein AG  4 438 105 — Aéroport civil de Sion  3 089 136 — Airport-Buochs AG  2 386 858 — Aéroport Les Eplatures  2 386 041 — Engadin Airport AG  866 935. </t>
  </si>
  <si>
    <t>A231.0299</t>
  </si>
  <si>
    <t>MESURES DE PROTECTION DE L'ENVIRONNEMENT</t>
  </si>
  <si>
    <t>A231.0300</t>
  </si>
  <si>
    <t>MESURES DE SÛRETÉ NE RELEVANT PAS DE L'ÉTAT</t>
  </si>
  <si>
    <t xml:space="preserve">À ce titre, des contributions peuvent être attribuées : — au contrôle et à la surveillance des passagers aériens et de leurs bagages et au contrôle des aéronefs ; — à la protection des infrastructures ou des aéronefs contre toute atteinte ; — à la formation du personnel de sûreté sur les aérodromes ; — à la recherche, au développement et à l’assurance qualité dans le domaine de la sûreté du trafic aérien. </t>
  </si>
  <si>
    <t>A231.0301</t>
  </si>
  <si>
    <t>INDEMNITÉS À SKYGUIDE POUR MANQUE À GAGNER, ÉTRANGER</t>
  </si>
  <si>
    <t>A231.0385</t>
  </si>
  <si>
    <t>INDEMNITÉS À SKYGUIDE POUR LES VOLS EXONÉRÉS DE REDEVANCES</t>
  </si>
  <si>
    <t>La Confédération indemnise Skyguide pour les services de navigation aérienne fournis pour les vols exonérés de redevances (principalement recherche et sauvetage aériens, vols de contrôle et de mesure, vols à vue, vols humanitaires et vols dans le cadre de missions officielles). Jusqu’en 2018, ces dépenses figuraient sous « Indemnités à Skyguide pour manque à gagner, étranger » (voir A231.0301).</t>
  </si>
  <si>
    <t xml:space="preserve">A231.0303 </t>
  </si>
  <si>
    <t>AGENCE INTERNATIONALE DE L'ÉNERGIE ATOMIQUE</t>
  </si>
  <si>
    <t>Le crédit sert à financer les cotisations de la Suisse à l’Agence internationale de l’énergie atomique (AIEA). La contribution obligatoire de la Suisse se monte à 1,2 % du budget total de l’AIEA (4,5 mio). Le reste correspond à la contribution de la Suisse au Fonds pour la coopération technique.</t>
  </si>
  <si>
    <t>A231.0304</t>
  </si>
  <si>
    <t>PROGRAMME SUISSEENERGIE</t>
  </si>
  <si>
    <t>Le programme SuisseEnergie vise à accroître l’efficacité énergétique et la part des énergies renouvelables. Il doit contribuer à la transformation du paysage énergétique suisse par des mesures volontaires de l’industrie, des ménages privés et des pouvoirs publics.</t>
  </si>
  <si>
    <t xml:space="preserve">A231.0307 </t>
  </si>
  <si>
    <t>AGENCE INTERNATIONALE POUR ÉNERGIES RENOUVELABLES (IRENA)</t>
  </si>
  <si>
    <t>L’Agence internationale pour les énergies renouvelables a pour but de promouvoir un recours accru aux énergies renouvelables et l’utilisation durable de celles-ci.</t>
  </si>
  <si>
    <t>A231.0366</t>
  </si>
  <si>
    <t>CHARTE DE L'ÉNERGIE</t>
  </si>
  <si>
    <t>Le Traité sur la Charte de l’énergie est un accord de protection dans le domaine de l’énergie qui réglemente, entre autres, le commerce et le transit de l’énergie permettant d’accroître la sécurité de l’approvisionnement en Suisse. Le crédit sert à financer la cotisation de la Suisse, calculée selon la clé de répartition générale de l’Organisation des Nations Unies (ONU).</t>
  </si>
  <si>
    <t>A231.0388</t>
  </si>
  <si>
    <t>RECHERCHE ÉNERGÉTIQUE</t>
  </si>
  <si>
    <t>Le contenu de la recherche énergétique se fonde sur le plan directeur de la recherche énergétique de la Confédération qui est revu tous les quatre ans par la Commission fédérale de la recherche énergétique (CORE). En participant aux accords de mise en œuvre (Implementing Agreements) de l’Agence internationale de l’énergie (AIE) (initiatives technologiques multilatérales dans le cadre desquelles des institutions publiques et des organisations privées collaborent à des projets de recherche), la Suisse assure la présence des chercheurs suisses à l’échelon international.</t>
  </si>
  <si>
    <t>A236.0118</t>
  </si>
  <si>
    <t>APPORT AU FONDS ALIMENTÉ PAR LE SUPPL. PERÇU SUR LE RÉSEAU</t>
  </si>
  <si>
    <t>Les revenus provenant du supplément sont intégralement versés à un fonds spécial qui finance la rétribution du courant injecté à prix coûtant ainsi que différentes contributions d’investissements dans les énergies renouvelables. Les centrales hydroélectriques existantes peuvent continuer à demander, à certaines conditions, une prime de marché ainsi que des indemnités pour les mesures d’assainissement destinées à la renaturation des cours d’eau. Par ailleurs, des mesures d’efficacité électrique peuvent aussi recevoir un soutien financier dans le cadre d’appels d’offres réglementés (appels d’offres publics). De plus, des garanties et des contributions à la recherche de ressources géothermiques peuvent être accordées à des installations de géothermie au moyen du fonds. Enfin, les entreprises grandes consommatrices d’électricité peuvent obtenir un remboursement partiel ou intégral du supplément. Les coûts encourus par l’organe d’exécution, l’OFEV et l’OFEN sont intégralement pris en charge par le fonds alimenté par le supplément.</t>
  </si>
  <si>
    <t>A231.0305</t>
  </si>
  <si>
    <t>INSPECTION FÉDÉRALE DE LA SÉCURITÉ NUCLÉAIRE (IFSN)</t>
  </si>
  <si>
    <t>La contribution sert au financement de projets dans le domaine de la recherche nucléaire. Le bénéficiaire est l’IFSN.</t>
  </si>
  <si>
    <t>A231.0306</t>
  </si>
  <si>
    <t>INDEMNITÉS POUR NON-EXPLOITATION DE LA FORCE HYDRAULIQUE</t>
  </si>
  <si>
    <t>La loi sur les forces hydrauliques autorise la Confédération à percevoir des parts à la redevance hydraulique annuelle pour financer les montants compensatoires alloués en cas de renonciation à l’utilisation de la force hydraulique. Les bénéficiaires sont les cantons des Grisons et du Valais.</t>
  </si>
  <si>
    <t>A231.0308</t>
  </si>
  <si>
    <t>CONTRÔLES POLICIERS DU TRAFIC DES POIDS LOURDS</t>
  </si>
  <si>
    <t>Pour faire respecter les prescriptions du droit de la circulation routière et atteindre les objectifs fixés dans la loi sur le transfert du transport de marchandises, les cantons procèdent à des contrôles supplémentaires du trafic lourd dans les centres prévus à cet effet (Unterrealta [GR], Schaffhouse [SH], Ostermundigen [BE], Ripshausen [UR] et St-Maurice [VS]) ou, de façon mobile, sur les routes. Les fonds portés à ce crédit servent à compenser les coûts que ces contrôles occasionnent aux cantons.</t>
  </si>
  <si>
    <t xml:space="preserve">A231.0309 </t>
  </si>
  <si>
    <t>MOBILITÉ DOUCE, CHEMINS PIÉTONS ET RANDONNÉE PÉDESTRE</t>
  </si>
  <si>
    <t>Les ressources sont octroyées à des organisations spécialisées d’importance nationale (par ex. Suisse Rando, la fondation SuisseMobile ou Mobilité piétonne) sur la base d’accords sur les prestations détaillés.</t>
  </si>
  <si>
    <t xml:space="preserve">A230.0108 </t>
  </si>
  <si>
    <t>CONTRIBUTIONS ROUTIÈRES GÉNÉRALES</t>
  </si>
  <si>
    <t>Les bénéficiaires sont les cantons.</t>
  </si>
  <si>
    <t>A230.0109</t>
  </si>
  <si>
    <t>CANTONS SANS ROUTES NATIONALES</t>
  </si>
  <si>
    <t>A231.0310</t>
  </si>
  <si>
    <t>PROGR. EUROPÉENS RADIONAVIG. PAR SATELLITE GALILEO ET EGNOS</t>
  </si>
  <si>
    <t>Depuis 2013, la Suisse participe aux programmes européens de navigation par satellite Galileo et EGNOS.</t>
  </si>
  <si>
    <t>A231.0311</t>
  </si>
  <si>
    <t>CONTRIBUTION AUX SERVICES DE LA SSR DESTINÉS À L'ÉTRANGER</t>
  </si>
  <si>
    <t>La Confédération alloue des contributions à la SSR pour les portails internet swissinfo.ch et tvsvizzera.it ainsi qu’aux programmes internationaux TV5Monde et 3Sat. Ces canaux visent à renforcer les liens entre la Suisse et les Suisses de l’étranger, à promouvoir le rayonnement de la Suisse à l’étranger et à y favoriser la compréhension pour ses intérêts.</t>
  </si>
  <si>
    <t>A231.0312</t>
  </si>
  <si>
    <t>CONTRIBUTION À LA FORMATION DES PROFESSIONNELS DU PROGRAMME</t>
  </si>
  <si>
    <t>La Confédération soutient la formation et le perfectionnement des professionnels du programme notamment par le biais de contributions à des institutions appropriées. Le soutien est accordé à des institutions de formation et de perfectionnement qui proposent de façon permanente des offres de cours aux professionnels des médias électroniques, en particulier dans le domaine du journalisme d’information. En 2019, les principaux bénéficiaires étaient l’école suisse de journalisme MAZ, le Centre de Formation au Journalisme et aux Médias (CFJM), l’école de radio klipp+klang et la Corso di Giornalismo</t>
  </si>
  <si>
    <t>A231.0313</t>
  </si>
  <si>
    <t>CONTRIB. À LA DIFFUS. DE PROGR. DANS LES RÉGIONS DE MONTAGNE</t>
  </si>
  <si>
    <t>La Confédération verse des contributions aux diffuseurs de programmes titulaires d’une concession donnant droit à une quote-part de la redevance et dont les charges d’exploitation annuelles pour la diffusion du programme et la transmission du signal sont particulièrement élevées. Le crédit est réparti entre les différents diffuseurs ayant droit à une contribution, en fonction des charges d’exploitation liées à la diffusion et à la transmission du signal pour l’année précédente. La contribution ne doit toutefois pas excéder un quart des charges d’exploitation.</t>
  </si>
  <si>
    <t xml:space="preserve">A231.0315 </t>
  </si>
  <si>
    <t>CONTRIBUTION À LA RECHERCHE DANS LE DOMAINE DES MÉDIAS</t>
  </si>
  <si>
    <t>Les bénéficiaires des contributions sont des institutions scientifiques et des instituts de conseil.</t>
  </si>
  <si>
    <t>A231.0317</t>
  </si>
  <si>
    <t>NOUVELLES TECHNOLOGIES DE RADIODIFFUSION</t>
  </si>
  <si>
    <t>Les bénéficiaires sont des diffuseurs suisses (avec ou sans concession) qui font transmettre leur programme sur DAB+. Ils peuvent recevoir une contribution correspondant à 80 % des coûts de diffusion pendant 10 ans au maximum.</t>
  </si>
  <si>
    <t>A231.0318</t>
  </si>
  <si>
    <t>RABAIS SUR LA DISTRIBUTION DE JOURNAUX ET PÉRIODIQUES</t>
  </si>
  <si>
    <t>Chaque année, la Confédération verse à la Poste une contribution de 50 millions, fixée dans la loi, pour l’aide indirecte à la presse (art. 16 LPO). Les journaux et les hebdomadaires de la presse locale et régionale sont soutenus à hauteur de 30 millions et les journaux et périodiques des organisations non lucratives (presse associative et des fondations) à hauteur de 20 millions par année. La Poste Suisse accorde un rabais dans le cadre de la distribution régulière des publications susmentionnées.</t>
  </si>
  <si>
    <t>A231.0390</t>
  </si>
  <si>
    <t>REMBOURSEMENT TVA, REDEVANCES DE RÉCEPTION</t>
  </si>
  <si>
    <t>En avril 2015, le Tribunal fédéral a statué que les redevances de réception de radio et télévision ne sont pas soumises à la TVA. Dès lors, aucune TVA n’est plus perçue sur la redevance de réception. Une indemnité forfaitaire aux entreprises n'est pas prévue.</t>
  </si>
  <si>
    <t>A231.0314</t>
  </si>
  <si>
    <t>La part la plus importante, d’un montant de 3,2 millions, a été allouée à l’Union internationale des télécommunications. La Suisse a également versé une contribution annuelle aux organisations internationales suivantes : Union postale universelle (UPU) : 341 743 francs ; European Communications Office (ECO) : 145 684 francs ; European Telecommunications Standards Institute (ETSI) : 132 152 francs ; Memorandum of Understanding on Satellite Monitoring : 60 988 francs ; Observatoire européen de l’audiovisuel : 56 941 francs.</t>
  </si>
  <si>
    <t>A230.0111</t>
  </si>
  <si>
    <t>REDISTRIBUTION DE LA TAXE SUR LE CO₂ SUR LES COMBUSTIBLES</t>
  </si>
  <si>
    <t>Les revenus de la taxe sont redistribués au cours de l’année de prélèvement. Les revenus estimés pour 2019 (déduction faite des montants destinés au programme d’assainissement des bâtiments, à l’encouragement de projets géothermiques et au fonds de technologie) ont donc été redistribués à la population et aux entreprises en 2019.</t>
  </si>
  <si>
    <t xml:space="preserve">A236.0127 </t>
  </si>
  <si>
    <t>APPORT AU FONDS DE TECHNOLOGIE</t>
  </si>
  <si>
    <t>Le fonds cautionne pour une durée de dix ans au maximum des prêts à des entreprises suisses afin de contribuer à la mise au point de technologies innovantes permettant une réduction durable des émissions de gaz à effet de serre.</t>
  </si>
  <si>
    <t xml:space="preserve">A230.0110 </t>
  </si>
  <si>
    <t>REDISTRIBUTION DE LA TAXE D'INCITATION COV</t>
  </si>
  <si>
    <t>La redistribution se fait par le biais des caisses-maladie à chaque personne assurée.</t>
  </si>
  <si>
    <t>A231.0325</t>
  </si>
  <si>
    <t>ASSAINISSEMENT DES SITES CONTAMINÉS</t>
  </si>
  <si>
    <t>Les moyens sont directement perçus par l’OFEV et utilisés pour le paiement d’indemnités pour l’investigation, la surveillance et l’assainissement de sites pollués ainsi que pour l’investigation de sites qui se révèlent non pollués. Par cet instrument de financement affecté, la Confédération contribue à ce que les assainissements nécessaires en Suisse soient réalisés de manière efficace et conforme aux progrès techniques.</t>
  </si>
  <si>
    <t>A231.0319</t>
  </si>
  <si>
    <t>PARC NATIONAL</t>
  </si>
  <si>
    <t>Les bénéficiaires des fonds fédéraux sont la fondation de droit public « Parc national suisse » et les communes du parc.</t>
  </si>
  <si>
    <t>A231.0323</t>
  </si>
  <si>
    <t>ANIMAUX SAUVAGES, CHASSE ET PÊCHE</t>
  </si>
  <si>
    <t>Différentes activités sont financées avec les fonds du crédit « Animaux sauvages, chasse et pêche ». La Confédération verse des contributions pour les coûts de surveillance des réserves d’oiseaux d’eau et de migrateurs ainsi que des sites fédéraux de protection de la faune sauvage par des gardes-chasses et des surveillants des réserves officiels. Elle couvre en outre les dégâts causés par des animaux protégés comme le lynx, le loup, l’ours, le castor, la loutre et l’aigle royal. La Confédération prend à sa charge 80 % des dégâts causés par les grands prédateurs ainsi que 50 % de ceux qui sont causés par les trois autres espèces. Les ressources sont également affectées à la prévention des dommages, notamment à des mesures de protection des troupeaux dans les régions touchées par de grands prédateurs. Des aides financières sont en outre versées pour des mesures de surveillance des mammifères et des oiseaux sauvages ainsi que de leurs biotopes, pour la protection, le suivi et la conservation d’espèces et de milieux prioritaires au niveau national, pour la prévention des dégâts causés par le gibier dans les forêts ainsi que pour des mesures liées à l’information du public. Des mesures prises dans les milieux aquatiques sont également soutenues avec des ressources de ce crédit. Celles-ci visent notamment à améliorer les conditions de vie des animaux aquatiques, à revitaliser localement des milieux détruits, à fournir des bases pour la diversité des espèces et de leur effectif ainsi qu’à informer la population sur la faune et la flore aquatiques.</t>
  </si>
  <si>
    <t>A231.0326</t>
  </si>
  <si>
    <t>EAUX</t>
  </si>
  <si>
    <t>En vertu de la LEaux, la Confédération alloue des subventions pour l’acquisition de données de base, notamment pour le développement des installations et des procédés afin d’améliorer l’état de la technique dans l’intérêt général de la protection des eaux. De plus, elle octroie des indemnités aux cantons pour des recherches portant sur les causes de l’insuffisance qualitative des eaux souterraines et des eaux de surface qu’ils effectuent afin de déterminer les mesures d’assainissement à prendre. Des moyens financiers sont en outre accordés pour la formation et le perfectionnement de personnel spécialisé ainsi que pour l’information de la population.</t>
  </si>
  <si>
    <t>A231.0370</t>
  </si>
  <si>
    <t>FORMATION ET ENVIRONNEMENT</t>
  </si>
  <si>
    <t>L’éducation à l’environnement de l’OFEV vise principalement à promouvoir des compétences en matière de protection et d’exploitation durable des ressources naturelles dans tous les domaines professionnels.</t>
  </si>
  <si>
    <t>A231.0321</t>
  </si>
  <si>
    <t>COMMISSIONS ET ORGANISATIONS INTERNATIONALES</t>
  </si>
  <si>
    <t>Les contributions englobent surtout les cotisations de membre versées à des conventions et à des organisations internationales telles que la Convention sur les changements climatiques, la Convention sur la biodiversité, la Convention de Bonn (espèces migratrices appartenant à la faune sauvage), l’Union internationale pour la conservation de la nature et de ses ressources (UICN), la Convention Ramsar (zones humides), les conventions PIC et POP (produits chimiques), la Convention de Bâle (déchets dangereux), la Convention de Minamata (mercure), le Protocole de Montréal (couche d’ozone), la Convention de Genève (protection de l’air), l’Agence européenne pour l’environnement et les commissions internationales sur la protection des eaux.</t>
  </si>
  <si>
    <t>A231.0322</t>
  </si>
  <si>
    <t>FONDS MULTILATÉRAUX POUR L'ENVIRONNEMENT</t>
  </si>
  <si>
    <t>Ces ressources permettent à la Suisse de verser les contributions convenues à l’échelon international aux mécanismes de financement de conventions sur l’environnement, notamment au Fonds pour l’environnement mondial (FEM), au Fonds multilatéral pour la protection de la couche d’ozone selon le Protocole de Montréal et au Fonds multilatéral de la Convention de l’ONU sur les changements climatiques.</t>
  </si>
  <si>
    <t xml:space="preserve">A231.0327 </t>
  </si>
  <si>
    <t>FORÊTS</t>
  </si>
  <si>
    <t>La majeure partie des ressources de ce crédit est utilisée pour les conventions-programmes. Pendant l’exercice sous revue, 73,1 millions ont ainsi été investis dans les forêts protectrices, 19,8 millions dans la biodiversité en forêt et 19,4 millions dans la gestion des forêts. Les fonds restants ont été consacrés à la mise en œuvre de la politique de la ressource bois, à la formation de personnel forestier, à la lutte contre les organismes nuisibles particulièrement dangereux, aux prestations des associations de sauvegarde des forêts ainsi qu’au Soutien à la Recherche Forêt et Bois.</t>
  </si>
  <si>
    <t>A231.0328</t>
  </si>
  <si>
    <t>ARE</t>
  </si>
  <si>
    <t>La Convention sur la protection des Alpes (Convention alpine) est un traité international visant la protection complète et le développement durable des Alpes.</t>
  </si>
  <si>
    <t xml:space="preserve">A231.0161 </t>
  </si>
  <si>
    <t>PÉRÉQUATION DES RESSOURCES</t>
  </si>
  <si>
    <t>La péréquation des ressources comprend deux mécanismes : la péréquation horizontale (contribution des cantons à fort potentiel de ressources) et la péréquation verticale (contribution de la Confédération). Son montant est publié en termes nets, en dérogation à l’art. 19, al. 1, let. a, OFC. Les données ne se rapportent donc qu’à la péréquation verticale des ressources.</t>
  </si>
  <si>
    <t xml:space="preserve">A231.0162 </t>
  </si>
  <si>
    <t>COMPENSATION CHARGES DUES À FACTEURS GÉO-TOPOGRAPHIQUES</t>
  </si>
  <si>
    <t>Dans le cadre de la compensation des charges excessives dues à des facteurs géo-topographiques, des contributions sont versées aux cantons qui, en raison d’une faible densité de population ou de facteurs topographiques particuliers, doivent supporter des coûts supérieurs à la moyenne pour la fourniture des prestations publiques.</t>
  </si>
  <si>
    <t xml:space="preserve">A231.0163 </t>
  </si>
  <si>
    <t>COMPENSATION CHARGES DUES À FACTEURS SOCIO-DÉMOGRAPHIQUES</t>
  </si>
  <si>
    <t>Dans le cadre de la compensation des charges excessives dues à des facteurs socio-démographiques, des contributions sont versées aux cantons qui, en raison de la structure de leur population ou de leur fonction de centre, doivent supporter des coûts supérieurs à la moyenne pour la fourniture des prestations publiques.</t>
  </si>
  <si>
    <t>A231.0164</t>
  </si>
  <si>
    <t>COMPENSATION DES CAS DE RIGUEUR, RPT</t>
  </si>
  <si>
    <t xml:space="preserve">A231.0369 </t>
  </si>
  <si>
    <t>CONTRIBUTIONS AUX CONSEILS DE PRÉSENTATION DES COMPTES</t>
  </si>
  <si>
    <t>En collaboration avec la Conférence des directeurs cantonaux des finances, la Confédération alloue des contributions financières au Conseil suisse de présentation des comptes publics. Celui-ci est chargé d’élaborer et d’interpréter des normes de présentation qui ont une importance pour l’ensemble de la Suisse et un intérêt pour la Confédération (par ex. pour la collecte de données statistiques financières comparables auprès des cantons et des communes).</t>
  </si>
  <si>
    <t xml:space="preserve">A231.0165 </t>
  </si>
  <si>
    <t>SFI</t>
  </si>
  <si>
    <t>CONTRIBUTION AU FONDS FIDUCIAIRE DU FMI</t>
  </si>
  <si>
    <t>La Confédération peut participer à des fonds spéciaux et à d’autres instruments du FMI, notamment en faveur des États à faibles revenus.</t>
  </si>
  <si>
    <t>A230.0101</t>
  </si>
  <si>
    <t>La part de l’impôt fédéral direct revenant aux cantons s’élève à 17 %.</t>
  </si>
  <si>
    <t>A230.0102</t>
  </si>
  <si>
    <t>IMPÔT ANTICIPÉ</t>
  </si>
  <si>
    <t>La part des cantons à l’impôt anticipé s’élève à 10 % du produit net.</t>
  </si>
  <si>
    <t>A230.0103</t>
  </si>
  <si>
    <t>RETENUE D'IMPÔT SUPPLÉMENTAIRE, ÉTATS-UNIS</t>
  </si>
  <si>
    <t>Part des cantons : 10 %.</t>
  </si>
  <si>
    <t>A230.0106</t>
  </si>
  <si>
    <t>TAXE D'EXEMPTION DE L'OBLIGATION DE SERVIR</t>
  </si>
  <si>
    <t>Commission des cantons de 20 % pour la perception.</t>
  </si>
  <si>
    <t>A231.0166</t>
  </si>
  <si>
    <t>Il s’agit de contributions au Forum sur l’administration de l’impôt (FAI) de l’Organisation de coopération et de développement économiques (OCDE) et à l’Organisation intra-européenne des administrations fiscales (Intra European Organisation of Tax Administrations [IOTA]).</t>
  </si>
  <si>
    <t>A230.0104</t>
  </si>
  <si>
    <t>POINT DE TVA EN FAVEUR DE L'AVS</t>
  </si>
  <si>
    <t>Part de 83 % au point de TVA en faveur de l’AVS.</t>
  </si>
  <si>
    <t xml:space="preserve">A230.0105 </t>
  </si>
  <si>
    <t>SUPPLÉMENT DE TVA EN FAVEUR DE L'AI</t>
  </si>
  <si>
    <t>Le relèvement temporaire et proportionnel des taux de la TVA (0,4 point) en faveur de l’AI est arrivé à échéance à la fin de 2017.</t>
  </si>
  <si>
    <t xml:space="preserve">A230.0107 </t>
  </si>
  <si>
    <t>Un tiers des revenus nets de la redevance sur le trafic des poids lourds liée aux prestations est attribué aux cantons.</t>
  </si>
  <si>
    <t>A231.0174</t>
  </si>
  <si>
    <t>Le présent crédit sert principalement à financer la contribution suisse à la coopération opérationnelle aux frontières extérieures de l’espace Schengen (Frontex).</t>
  </si>
  <si>
    <t>A231.0173</t>
  </si>
  <si>
    <t>CONTRIB. À L'EXPORTATION DE PRODUITS AGRICOLES TRANSFORMÉS</t>
  </si>
  <si>
    <t>Conformément à la « loi chocolatière », la Confédération a versé des contributions à l’exportation à des entreprises de l’industrie des denrées alimentaires qui exportent des matières premières laitières et céréalières sous la forme de produits agricoles transformés tels que chocolat, biscuits, pâtes, aliments pour enfants ou boissons lactées. Les contributions à l’exportation visent à compenser entièrement ou partiellement le désavantage concurrentiel découlant du niveau plus élevé du prix des matières premières suisses. La suppression de toutes les subventions à l’exportation a été décidée lors de la conférence ministérielle de l’OMC du 22.12.2015. En conséquence, plus aucune subvention à l’exportation n’est versée depuis 2019. Les moyens ont été transférés sans incidences financières dans le plafond des dépenses agricoles. Un compte de régularisation à hauteur de 5,8 millions a été liquidé et son montant utilisé début 2019 pour les contributions aux exportations versées en décembre 2018.</t>
  </si>
  <si>
    <t>A230.0113</t>
  </si>
  <si>
    <t>PART DES CANTONS À L'IMPÔT SUR LES BOISSONS SPIRITUEUSES</t>
  </si>
  <si>
    <t>Une part de 10 % du produit net de l’impôt sur les boissons spiritueuses est attribuée aux cantons.</t>
  </si>
  <si>
    <t>A231.0340</t>
  </si>
  <si>
    <t>ACTIONS EN FAVEUR DU DROIT INTERNATIONAL PUBLIC</t>
  </si>
  <si>
    <t>Ce crédit est destiné au financement de projets de moindre envergure ayant trait aux thèmes suivants : droits de l’homme et droit international humanitaire, juridiction pénale internationale, promotion de la connaissance et de la compréhension du droit international en Suisse, promotion du principe de la prééminence du droit (international rule of law) et lutte contre le terrorisme. Les bénéficiaires de ces fonds sont des organisations non gouvernementales, des hautes écoles et d’autres institutions et parfois des organisations internationales.</t>
  </si>
  <si>
    <t>A231.0341</t>
  </si>
  <si>
    <t>PARTICIPATION AU PARTENARIAT POUR LA PAIX</t>
  </si>
  <si>
    <t>Les fonds sont utilisés pour l’organisation de projets, conférences et séminaires en lien avec la participation de la Suisse au Partenariat pour la paix et pour le financement de manifestations multilatérales consacrées aux questions de sécurité internationale qui correspondent aux priorités de la politique extérieure suisse. Chaque pays est libre de fixer bilatéralement avec l’Organisation du Traité de l’Atlantique Nord les domaines dans lesquels il désire coopérer. Les bénéficiaires de ces fonds sont les organisateurs de projets, conférences et séminaires et les participants à ces manifestations.</t>
  </si>
  <si>
    <t>A231.0342</t>
  </si>
  <si>
    <t>CONTRIBUTIONS DE LA SUISSE À L’ONU</t>
  </si>
  <si>
    <t xml:space="preserve">A231.0343 </t>
  </si>
  <si>
    <t>CONSEIL DE L’EUROPE, STRASBOURG</t>
  </si>
  <si>
    <t>A231.0344</t>
  </si>
  <si>
    <t>ORG. POUR LA SÉCURITÉ ET LA COOPÉRATION EN EUROPE (OSCE)</t>
  </si>
  <si>
    <t>A231.0345</t>
  </si>
  <si>
    <t>PARTICIPATION DE LA SUISSE À LA COOPÉRATION FRANCOPHONE</t>
  </si>
  <si>
    <t>L’Organisation internationale de la Francophonie (OIF) mène une action politique en faveur de la paix, de la démocratie et des droits de l’homme et encourage dans tous les domaines la collaboration entre ses États membres. Les premiers bénéficiaires de cette aide financière sont l’OIF, et les destinataires finaux, la population des 84 pays francophones membres de l’OIF.</t>
  </si>
  <si>
    <t xml:space="preserve">A231.0346 </t>
  </si>
  <si>
    <t>UNESCO, PARIS</t>
  </si>
  <si>
    <t>A231.0347</t>
  </si>
  <si>
    <t>MESURES DE DÉSARMEMENT DES NATIONS UNIES</t>
  </si>
  <si>
    <t>Les bénéficiaires de ces contributions obligatoires sont l’Organisation pour l’interdiction des armes chimiques (OIAC) et l’Organisation du traité d’interdiction complète des essais d’armes nucléaires (OTICE).</t>
  </si>
  <si>
    <t>A231.0348</t>
  </si>
  <si>
    <t>CONTRIBUTIONS AUX INSTITUTIONS DU DROIT INTERNATIONAL</t>
  </si>
  <si>
    <t>Les bénéficiaires de ces contributions sont : - la Cour pénale internationale (CPI), La Haye ; - la Cour permanente d'arbitrage, La Haye ; - la Commission internationale humanitaire d'établissement des faits.</t>
  </si>
  <si>
    <t>A231.0349</t>
  </si>
  <si>
    <t>CONTRIBUTIONS AUX ORGANISATIONS DU RHIN ET DE LA MER</t>
  </si>
  <si>
    <t xml:space="preserve">Les bénéficiaires de ces contributions sont : - la Commission centrale pour la navigation du Rhin; - le Tribunal international du droit de la mer ; - l’Autorité internationale des fonds marins ; - l’Organisation maritime internationale. </t>
  </si>
  <si>
    <t>A231.0350</t>
  </si>
  <si>
    <t>DÉFENSE INTÉRÊTS DE LA SUISSE DANS DES ORGANISMES INTERNAT.</t>
  </si>
  <si>
    <t>Outre la contribution obligatoire au Bureau International des Expositions à Paris, responsable de l’attribution des expositions universelles et internationales, ce crédit comprend les aides financières qui permettent à la Confédération de participer aux coûts liés à des conférences ou séminaires internationaux, de recourir aux connaissances de spécialistes externes avant, pendant et après des négociations multilatérales (par ex. en finançant des experts) et de financer les programmes « Jeunes experts associés » de l’ONU.</t>
  </si>
  <si>
    <t>A231.0352</t>
  </si>
  <si>
    <t>PREST. EN MAT. D’INFRASTR. ET TRAVAUX VISANT AMÉLIOR. SÉCU.</t>
  </si>
  <si>
    <t>Ce crédit comprend les contributions aux travaux que les organisations internationales établies à Genève doivent effectuer pour améliorer leur sécurité et qui sont cofinancés par la Confédération, ainsi que les frais d’entretien des mesures déjà existantes pour l’amélioration de la sécurité.</t>
  </si>
  <si>
    <t>A231.0353</t>
  </si>
  <si>
    <t>TÂCHES DE LA SUISSE EN TANT QU’ÉTAT HÔTE D’ORG. INTERNAT.</t>
  </si>
  <si>
    <t>Cette aide financière permet de mettre en œuvre la politique d’État hôte de la Suisse. Elle est accordée aux bénéficiaires institutionnels visés dans la LEH, tels que les institutions internationales, les organisations intergouvernementales, les conférences internationales et d’autres organismes internationaux.</t>
  </si>
  <si>
    <t>A231.0354</t>
  </si>
  <si>
    <t>MUSÉE INTERNATIONAL CROIX-ROUGE ET CROISSANT-ROUGE, GENÈVE</t>
  </si>
  <si>
    <t>A231.0355</t>
  </si>
  <si>
    <t>DISPOSITIF SÉCU. GENÈVE INTERNATIONALE : GROUPE DIPLOMATIQUE</t>
  </si>
  <si>
    <t>Le financement porte sur l’application des mesures destinées à garantir la sécurité des représentations permanentes et des organisations internationales ainsi que sur la protection des personnes assurée par le groupe diplomatique de la police de Genève.</t>
  </si>
  <si>
    <t>A231.0356</t>
  </si>
  <si>
    <t>RELATIONS AVEC LES SUISSES DE L’ÉTRANGER</t>
  </si>
  <si>
    <t>Cette aide financière est destinée aux organisations qui encouragent les Suisses de l’étranger à nouer des relations entre eux et avec la Suisse. Par ailleurs, les sociétés suisses de bienfaisance œuvrant à l’étranger reçoivent des contributions pour pouvoir prêter assistance aux Suisses de l’étranger âgés et nécessiteux qui ne bénéficient pas des dispositions de la loi fédérale du 21.3.1973 sur l’assistance des Suisses de l’étranger.</t>
  </si>
  <si>
    <t xml:space="preserve">A231.0357 </t>
  </si>
  <si>
    <t>ASSISTANCE DES SUISSES DE L’ÉTRANGER</t>
  </si>
  <si>
    <t>A231.0358</t>
  </si>
  <si>
    <t>FONDATION JEAN MONNET</t>
  </si>
  <si>
    <t>Cette aide financière est destinée aux activités de la Fondation Jean Monnet qui relèvent de la politique étrangère suisse.</t>
  </si>
  <si>
    <t>A231.0332</t>
  </si>
  <si>
    <t>SOUTIEN FINANCIER À DES ACTIONS HUMANITAIRES</t>
  </si>
  <si>
    <t>En plus des fonds destinés au Corps suisse d’aide humanitaire (CSA), l’aide humanitaire a bénéficié des prestations suivantes : contributions financières aux organisations humanitaires partenaires (notamment CICR, organisations humanitaires des Nations Unies et organisations non gouvernementales [ONG]), fourniture de matériel de secours, dialogue et plaidoyer. 78 % des fonds alloués aux projets et aux programmes ont été consacrés à l’aide d’urgence, les ressources restantes allant à des projets de prévention et de reconstruction.</t>
  </si>
  <si>
    <t>A231.0333</t>
  </si>
  <si>
    <t>COMITÉ INTERNATIONAL DE LA CROIX-ROUGE, GENÈVE</t>
  </si>
  <si>
    <t>A231.0334</t>
  </si>
  <si>
    <t>AIDE ALIMENTAIRE EN PRODUITS LAITIERS</t>
  </si>
  <si>
    <t>En sa qualité de partie à la Convention relative à l’assistance alimentaire, qu’elle a ratifiée en 2012, la Suisse s’engage à fournir une aide alimentaire aux personnes qui souffrent de sous-nutrition ou de malnutrition. En 2019, les fonds destinés à l’aide alimentaire (20 mio) ont été intégralement versés au Programme alimentaire mondial (PAM) des Nations Unies. L’aide alimentaire a été fournie dans 12 pays d’Afrique, d’Asie et d’Amérique du Sud. Dès lors qu’il achète du lait en poudre avec des fonds suisses, le PAM est tenu de se procurer cette marchandise directement auprès des producteurs de lait en poudre suisses.</t>
  </si>
  <si>
    <t xml:space="preserve">A231.0335 </t>
  </si>
  <si>
    <t>AIDE ALIMENTAIRE EN CÉRÉALES</t>
  </si>
  <si>
    <t>En sa qualité de partie à la Convention relative à l’assistance humanitaire, la Suisse participe aux efforts de la communauté internationale consistant dans la lutte contre la faim et l’accroissement de la sécurité alimentaire. L’aide alimentaire en céréales a été intégralement fournie par l’intermédiaire du PAM des Nations Unies, lequel veille à acheter des denrées alimentaires locales ou régionales ; 9 pays en Afrique, en Asie et en Amérique du Sud en ont bénéficié.</t>
  </si>
  <si>
    <t>A231.0351</t>
  </si>
  <si>
    <t>OIM, ORGANISATION INTERNATIONALE POUR LES MIGRATIONS</t>
  </si>
  <si>
    <t>L’Organisation internationale pour les migrations (OIM) étudie le phénomène des migrations et s’attache à trouver des solutions pour faciliter le retour des migrants dans leur pays d’origine. La contribution obligatoire de la Suisse est déterminée en proportion de la contribution qu'elle verse à l’ONU en tant que pays membre.</t>
  </si>
  <si>
    <t xml:space="preserve">A231.0329 </t>
  </si>
  <si>
    <t>ACTIONS SPÉCIFIQUES DE LA COOPÉRATION AU DÉVELOPPEMENT</t>
  </si>
  <si>
    <t>La coopération technique et les aides financières permettent de soutenir les efforts déployés par les pays en développement pour améliorer les conditions de vie de leurs habitants. Les premiers bénéficiaires de cette aide sont notamment les institutions internationales, les œuvres d’entraide suisses et locales et les entreprises privées ainsi que les pays partenaires qui mettent en œuvre les différents projets et mesures. Les bénéficiaires finaux sont les populations défavorisées des pays en développement.</t>
  </si>
  <si>
    <t>A231.0330</t>
  </si>
  <si>
    <t>COOPÉRATION MULTILATÉRALE AU DÉVELOPPEMENT</t>
  </si>
  <si>
    <t>Les contributions versées à des organisations internationales en vertu de la coopération multilatérale au développement sont toutes destinées à améliorer les conditions de vie de la population des pays en développement.</t>
  </si>
  <si>
    <t>A231.0331</t>
  </si>
  <si>
    <t>RECONSTITUTION DES RESSOURCES DE L’IDA</t>
  </si>
  <si>
    <t>L’Association internationale de développement (IDA) est une filiale de la Banque mondiale qui soutient les pays les plus pauvres dans leur lutte contre la pauvreté en leur octroyant des crédits à des conditions préférentielles (sans intérêt ou avec un taux d’intérêt préférentiel, durée de 25 à 40 ans, début des remboursements au bout de 5 à 10 ans). Les pays très endettés peuvent percevoir des contributions à fonds perdu.</t>
  </si>
  <si>
    <t xml:space="preserve">A231.0338 </t>
  </si>
  <si>
    <t>GESTION CIVILE DES CONFLITS ET DROITS DE L’HOMME</t>
  </si>
  <si>
    <t>Cette aide financière permet de couvrir des opérations multilatérales menées par l’ONU et l’OSCE dans le domaine de la gestion civile des conflits ainsi que d’autres mesures destinées à la promotion civile de la paix et au renforcement des droits de l’homme. Les bénéficiaires de ces fonds sont les organisations internationales, les ONG, les hautes écoles, les particuliers et les organisations gouvernementales.</t>
  </si>
  <si>
    <t>A231.0339</t>
  </si>
  <si>
    <t>CENTRES GENEVOIS DE POLITIQUE DE SÉCURITÉ : DCAF/CPSG/CIDHG</t>
  </si>
  <si>
    <t>Les trois centres de Genève sont d’importants partenaires pour la politique de paix et de sécurité menée par la Suisse. Ils renforcent la capacité d’influence de celle-ci dans les discussions internationales : le Centre de politique de sécurité de Genève (CPSG) en dispensant des formations en matière de paix, de sécurité et de démocratisation ; le Centre international de déminage humanitaire de Genève (CIDHG) en apportant son expertise dans le domaine du déminage et le Centre pour le contrôle démocratique des forces armées – Genève (DCAF) en intervenant, en tant que centre dédié à la promotion de la sécurité, du développement et de l’état de droit, dans le domaine de la réforme et de la gouvernance du secteur de la sécurité (police, justice, sécurité des frontières, armée, organes de contrôle publics et privés).</t>
  </si>
  <si>
    <t>A235.0110</t>
  </si>
  <si>
    <t>PARTICIPATIONS, BANQUES RÉGIONALES DE DÉVELOPPEMENT</t>
  </si>
  <si>
    <t>Participation de la Suisse aux augmentations de capital des banques multilatérales de développement : - Banque asiatique d’investissement dans les infrastructures (BAII) ; - Société interaméricaine d’investissement (SII) ; - Banque asiatique de développement (BAsD).</t>
  </si>
  <si>
    <t>A231.0336</t>
  </si>
  <si>
    <t>AIDE AUX PAYS DE L’EST</t>
  </si>
  <si>
    <t xml:space="preserve">Les contributions versées au titre de la coopération à la transition dans les pays de l’Est permettent de financer des activités destinées à promouvoir et à renforcer l’état de droit et les droits de l’homme, à encourager la mise en place et la consolidation de systèmes démocratiques ainsi qu’à favoriser le développement d’institutions stables et du secteur privé. La répartition géographique et les contributions aux ONG suisses correspondent à la planification stratégique qui a été définie dans le message sur la coopération internationale 2017–2020 (FF 2016 2179) : - Programmes nationaux et régionaux dans les Balkans occidentaux 54 % ; - Programmes nationaux et régionaux en Europe de l’Est et en Asie centrale 42 % ; - Contributions aux programmes d’ONG suisses 4 %. </t>
  </si>
  <si>
    <t>A231.0337</t>
  </si>
  <si>
    <t>CONTRIBUTION À L’ÉLARGISSEMENT DE L’UE</t>
  </si>
  <si>
    <t>La contribution suisse destinée à atténuer les disparités économiques et sociales dans l’UE élargie sert à financer des projets et des programmes dans les domaines de l’environnement, de la sécurité, de la gouvernance et de la formation.</t>
  </si>
  <si>
    <t>A231.0167</t>
  </si>
  <si>
    <t>MESURES DE PRÉVENTION DU RACISME</t>
  </si>
  <si>
    <t>Le Service de lutte contre le racisme (SLR) octroie des aides financières pour différents projets de lutte contre le racisme. Les projets de sensibilisation et de formation visant à prévenir le racisme, l’antisémitisme et la xénophobie peuvent bénéficier d’un soutien.</t>
  </si>
  <si>
    <t>A231.0168</t>
  </si>
  <si>
    <t>MESURES EN FAVEUR DE L’ÉGALITÉ POUR PERSONNES HANDICAPÉES</t>
  </si>
  <si>
    <t>Le crédit à disposition permet de soutenir des projets de tiers, notamment d’organisations de personnes handicapées actives à l’échelle du pays ou d’une région linguistique.</t>
  </si>
  <si>
    <t>A231.0169</t>
  </si>
  <si>
    <t>CONTRIBUTION À SWISSMEDIC</t>
  </si>
  <si>
    <t>Cette contribution vise à indemniser les prestations en faveur de l’économie générale fournies par l’Institut suisse des produits thérapeutiques (Swissmedic) conformément à son mandat de prestations.</t>
  </si>
  <si>
    <t>A231.0170</t>
  </si>
  <si>
    <t>CONTRIBUTION AU MUSÉE NATIONAL SUISSE</t>
  </si>
  <si>
    <t>Le Musée national suisse (MNS) est l’unité administrative faîtière qui regroupe trois musées, à savoir le Musée national de Zurich, le Château de Prangins et le Forum de l’histoire suisse à Schwyz, ainsi que le centre des collections situé à Affoltern am Albis.</t>
  </si>
  <si>
    <t>A231.0171</t>
  </si>
  <si>
    <t>CONTRIBUTION AUX LOYERS DU MUSÉE NATIONAL SUISSE</t>
  </si>
  <si>
    <t>Cette contribution aux loyers sert à couvrir les loyers du MNS pour l’utilisation des locaux appartenant à la Confédération.</t>
  </si>
  <si>
    <t>A231.0172</t>
  </si>
  <si>
    <t>CONTRIBUTION À PRO HELVETIA</t>
  </si>
  <si>
    <t>Cette contribution couvre environ 95 % des coûts de la fondation. La loi sur l’encouragement de la culture (LEC) attribue à Pro Helvetia quatre domaines d’activité : l’encouragement de la relève, la médiation culturelle, la promotion de la création artistique et les échanges culturels.</t>
  </si>
  <si>
    <t>A231.0362</t>
  </si>
  <si>
    <t>CONTRIBUTION FÉDÉRALE DESTINÉE À LA CROIX-ROUGE SUISSE</t>
  </si>
  <si>
    <t>Avec cette contribution, la Confédération couvre 1 % des charges de la Croix-Rouge suisse (à l’exclusion de celles qui concernent des mandats des pouvoirs publics).</t>
  </si>
  <si>
    <t>A231.0160</t>
  </si>
  <si>
    <t>A231.0129</t>
  </si>
  <si>
    <t xml:space="preserve">A231.0131 </t>
  </si>
  <si>
    <t>A231.0132</t>
  </si>
  <si>
    <t>A231.0136</t>
  </si>
  <si>
    <t xml:space="preserve">A231.0139 </t>
  </si>
  <si>
    <t>A231.0119</t>
  </si>
  <si>
    <t>A231.0120</t>
  </si>
  <si>
    <t>A231.0121</t>
  </si>
  <si>
    <t>A231.0122</t>
  </si>
  <si>
    <t>A231.0123</t>
  </si>
  <si>
    <t>A231.0124</t>
  </si>
  <si>
    <t>A231.0125</t>
  </si>
  <si>
    <t>A231.0126</t>
  </si>
  <si>
    <t>A231.0127</t>
  </si>
  <si>
    <t>A231.0128</t>
  </si>
  <si>
    <t>A231.0130</t>
  </si>
  <si>
    <t>A231.0133</t>
  </si>
  <si>
    <t>A231.0134</t>
  </si>
  <si>
    <t>A231.0135</t>
  </si>
  <si>
    <t xml:space="preserve">A231.0137 </t>
  </si>
  <si>
    <t>A231.0138</t>
  </si>
  <si>
    <t>A231.0140</t>
  </si>
  <si>
    <t>A231.0141</t>
  </si>
  <si>
    <t>A231.0176</t>
  </si>
  <si>
    <t>A231.0177</t>
  </si>
  <si>
    <t>A231.0178</t>
  </si>
  <si>
    <t>A231.0180</t>
  </si>
  <si>
    <t>A231.0179</t>
  </si>
  <si>
    <t>A231.0213</t>
  </si>
  <si>
    <t>A231.0216</t>
  </si>
  <si>
    <t>A231.0219</t>
  </si>
  <si>
    <t xml:space="preserve">A231.0214 </t>
  </si>
  <si>
    <t>A231.0215</t>
  </si>
  <si>
    <t>A231.0217</t>
  </si>
  <si>
    <t>A231.0218</t>
  </si>
  <si>
    <t>A231.0220</t>
  </si>
  <si>
    <t>A231.0235</t>
  </si>
  <si>
    <t>A231.0239</t>
  </si>
  <si>
    <t>A231.0240</t>
  </si>
  <si>
    <t>A231.0241</t>
  </si>
  <si>
    <t>A231.0245</t>
  </si>
  <si>
    <t>A231.0248</t>
  </si>
  <si>
    <t>A231.0242</t>
  </si>
  <si>
    <t>A231.0243</t>
  </si>
  <si>
    <t>A231.0244</t>
  </si>
  <si>
    <t>A231.0246</t>
  </si>
  <si>
    <t>A231.0247</t>
  </si>
  <si>
    <t>A231.0249</t>
  </si>
  <si>
    <t>A231.0367</t>
  </si>
  <si>
    <t>A231.0252</t>
  </si>
  <si>
    <t>A231.0253</t>
  </si>
  <si>
    <t>A231.0254</t>
  </si>
  <si>
    <t>A231.0255</t>
  </si>
  <si>
    <t>A231.0256</t>
  </si>
  <si>
    <t>A231.0257</t>
  </si>
  <si>
    <t>A231.0116</t>
  </si>
  <si>
    <t>A231.0117</t>
  </si>
  <si>
    <t>A231.0118</t>
  </si>
  <si>
    <t>A231.0143</t>
  </si>
  <si>
    <t>A231.0144</t>
  </si>
  <si>
    <t>A231.0145</t>
  </si>
  <si>
    <t>A231.0146</t>
  </si>
  <si>
    <t>A231.0148</t>
  </si>
  <si>
    <t>A231.0365</t>
  </si>
  <si>
    <t>A231.0379</t>
  </si>
  <si>
    <t>A231.0149</t>
  </si>
  <si>
    <t>fedpol</t>
  </si>
  <si>
    <t xml:space="preserve">A231.0151 </t>
  </si>
  <si>
    <t>A231.0150</t>
  </si>
  <si>
    <t>A230.0100</t>
  </si>
  <si>
    <t>A231.0152</t>
  </si>
  <si>
    <t>A231.0153</t>
  </si>
  <si>
    <t>A231.0156</t>
  </si>
  <si>
    <t>A231.0157</t>
  </si>
  <si>
    <t>A231.0158</t>
  </si>
  <si>
    <t>A231.0159</t>
  </si>
  <si>
    <t>A231.0155</t>
  </si>
  <si>
    <t>A231.0104</t>
  </si>
  <si>
    <t>A231.0105</t>
  </si>
  <si>
    <t>A231.0106</t>
  </si>
  <si>
    <t>A231.0107</t>
  </si>
  <si>
    <t xml:space="preserve">A231.0108 </t>
  </si>
  <si>
    <t>A231.0109</t>
  </si>
  <si>
    <t>A231.0112</t>
  </si>
  <si>
    <t>A231.0113</t>
  </si>
  <si>
    <t>A231.0100</t>
  </si>
  <si>
    <t>A231.0102</t>
  </si>
  <si>
    <t>A231.0101</t>
  </si>
  <si>
    <t>A231.0103</t>
  </si>
  <si>
    <t>A231.0115</t>
  </si>
  <si>
    <t>swisstopo</t>
  </si>
  <si>
    <t>BFEG</t>
  </si>
  <si>
    <t>MESURES RELATIVES À L’ÉGALITÉ ENTRE FEMMES ET HOMMES</t>
  </si>
  <si>
    <t xml:space="preserve">En vertu de la LEg, la Confédération peut allouer des aides financières à des organisation publiques ou privées qui favorisent la réalisation de l’égalité entre femmes et hommes dans la vie professionnelle. Les domaines d’encouragement sont l’égalité sur le lieu de travail et dans l’entreprise, la carrière professionnelle et la conciliation entre vie professionnelle et vie familiale. </t>
  </si>
  <si>
    <t>TRANSFERT DES BIENS CULTURELS</t>
  </si>
  <si>
    <t>Cette aide financière contribue à la protection de biens culturels meubles particulièrement menacés (par ex. en cas de conflits armés). Le soutien va notamment à des projets de conservation du patrimoine culturel meuble menacé dans des États avec lesquels la Suisse a conclu un accord bilatéral en vertu de la loi sur le transfert des biens culturels ou à des projets menés par des organisations internationales spécialisées.</t>
  </si>
  <si>
    <t>MUSÉES, COLLECTIONS, RÉSEAUX DE TIERS</t>
  </si>
  <si>
    <t>COLLABORATION À LA CULTURE (UNESCO + CONSEIL DE L’EUROPE)</t>
  </si>
  <si>
    <t>CINÉMATHÈQUE SUISSE</t>
  </si>
  <si>
    <t xml:space="preserve">Des contributions d’exploitation sont allouées à la Cinémathèque suisse à Lausanne pour le catalogage, la collection, l’archivage, la restauration et la promotion de films suisses et d’autres œuvres audiovisuelles, en priorité lorsque ces œuvres ont un rapport clair avec la Suisse (Helvetica). Le financement de la Cinémathèque suisse est d’abord assuré par la Confédération. </t>
  </si>
  <si>
    <t>CONTRIBUTION AUX LOYERS DE L’INSTITUT SUISSE DE ROME</t>
  </si>
  <si>
    <t>La contribution à l’Institut suisse de Rome (ISR) est destinée la location de locaux au Centro Svizzero Milano, propriété de la Confédération.</t>
  </si>
  <si>
    <t>SOUTIEN À DES ORGANISATIONS CULTURELLES</t>
  </si>
  <si>
    <t>Des contributions sont allouées à des organisations d’acteurs culturels professionnels actives à l’échelle nationale dans les domaines de la musique, du théâtre, du cinéma, de la littérature, de la danse et des arts plastiques et appliqués, ainsi qu’à des organisations d’amateurs actifs dans le domaine culturel dans tout le pays.</t>
  </si>
  <si>
    <t>INDEMNITÉ VERSÉE À LA VILLE DE BERNE POUR LA CULTURE</t>
  </si>
  <si>
    <t>PROMOTION DE LA CULTURE ET DE LA LANGUE DU CANTON DU TESSIN</t>
  </si>
  <si>
    <t xml:space="preserve">La Confédération alloue au canton du Tessin des aides financières pour la sauvegarde et la promotion de la langue et de la culture italiennes. Elle soutient ainsi des mesures générales (publications, recherche, programmes culturels, bourses, etc.), des organisations et institutions exerçant des tâches suprarégionales et des manifestations linguistiques et culturelles. </t>
  </si>
  <si>
    <t>PROMOTION DE LA CULTURE ET DE LA LANGUE DES GRISONS</t>
  </si>
  <si>
    <t xml:space="preserve">La Confédération alloue au canton des Grisons des aides financières pour la sauvegarde et la promotion des langues et des cultures romanches et italiennes. Elle soutient ainsi des mesures générales (enseignement, traduction, publications, production de matériel pédagogique dans les langues minoritaires, etc.), des organisations et institutions exerçant des tâches suprarégionales (Pro Grigioni, Lia Rumantscha), des activités d’édition en romanche et la promotion du romanche dans les médias (Agentura da Novitads Rumantscha). </t>
  </si>
  <si>
    <t>MESURES ENCOURAGEANT LA COMPRÉHENSION</t>
  </si>
  <si>
    <t>La Confédération apporte son soutien aux domaines principaux suivants : –  échanges scolaires (art. 9 OLang) ; – mesures de promotion des langues nationales dans l’enseignement et de l’acquisition par les allophones de leur langue première (art. 10 et 11 OLang) ; – centre de compétences scientifique de promotion du plurilinguisme (art. 12 OLang) ; – soutien d’agences de presse (art. 13 OLang) ; – soutien d’organisations et d’institutions (art. 14 OLang) ; – soutien des cantons plurilingues (art. 17 OLang).</t>
  </si>
  <si>
    <t>ENCOURAGEMENT DE L’INSTRUCT. DE JEUNES SUISSES DE L’ÉTRANGER</t>
  </si>
  <si>
    <t xml:space="preserve">La Confédération octroie un soutien financier à 17 écoles suisses à l’étranger et participe aux coûts résultant de l’engagement d’enseignants suisses dans des écoles allemandes, françaises ou internationales fréquentées par un grand nombre d’enfants suisses. </t>
  </si>
  <si>
    <t>SOUTIEN AUX GENS DU VOYAGE</t>
  </si>
  <si>
    <t xml:space="preserve">La Confédération soutient notamment l’Association faîtière des gens du voyage « Radgenossenschaft der Landstrasse », fondée en 1975, et la fondation « Assurer l’avenir des gens du voyage suisses ». </t>
  </si>
  <si>
    <t>ENCOURAGEMENT DE FILMS</t>
  </si>
  <si>
    <t xml:space="preserve">Cette contribution vise à soutenir le développement et la réalisation de projets de films suisses et de coproductions. Elle permet aussi de promouvoir l’exploitation publique des films et le cinéma suisse et de soutenir l’excellence par l’octroi d’un prix du cinéma. </t>
  </si>
  <si>
    <t>COOPÉRATION EUROPÉENNE DANS LE DOMAINE CINÉMATOGRAPHIQUE</t>
  </si>
  <si>
    <t xml:space="preserve">La contribution annuelle au Fonds culturel du Conseil de l’Europe (Eurimages), qui vise à améliorer la collaboration internationale et les échanges dans le domaine cinématographique, contribue à renforcer la compétitivité et la présence du cinéma suisse par la participation à des institutions d’encouragement multilatérales et à des coproductions. </t>
  </si>
  <si>
    <t>PARTICIPATION AU PROGRAMME EUROPE CRÉATIVE (MÉDIA / CULTURE)</t>
  </si>
  <si>
    <t xml:space="preserve">Comme la Suisse ne peut plus participer au programme MEDIA de l’UE depuis 2014, des ressources sont prévues pour des mesures compensatoires nationales. Celles-ci sont destinées à pallier les principaux inconvénients que la non-participation à ce programme entraîne pour les cinéastes, les distributeurs et les festivals de films. </t>
  </si>
  <si>
    <t>TAXE VISANT À PROMOUVOIR LE CINÉMA, DIFFUSEURS DE TÉLÉVISION</t>
  </si>
  <si>
    <t xml:space="preserve">Les recettes provenant des redevances des diffuseurs de programmes télévisés doivent être affectées au cinéma (aide sélective). Si elles ne sont pas utilisées la même année, elles sont affectées au financement spécial « Encouragement du cinéma ». </t>
  </si>
  <si>
    <t>PRIX, DISTINCTIONS ET ACQUISITIONS</t>
  </si>
  <si>
    <t xml:space="preserve"> Sont distingués les créateurs culturels qui œuvrent dans les domaines de l’art, du design, de la littérature, de la danse, du théâtre et de la musique. Des plateformes servant à présenter les œuvres primées à un public national et international reçoivent également un financement. En complément de ce soutien à la culture par des prix et des distinctions, la Confédération acquiert depuis 1888 des œuvres d’art et des travaux de design. Les prix sont décernés dans le cadre d’un concours, sur la base d’un dossier soumis par les artistes. En revanche, les distinctions sont décernées sur nomination, c’est-à-dire sans dépôt de dossier.</t>
  </si>
  <si>
    <t>MANIFESTATIONS ET PROJETS</t>
  </si>
  <si>
    <t xml:space="preserve">Sont soutenus des projets destinés à un large public (fêtes et journées d’action dans le domaine de la culture populaire et amateur), des projets de débats de politique culturelle et des projets visant à préserver le patrimoine culturel immatériel, qui facilitent l’étude de formes d’expression culturelle ou de questions actuelles en lien avec la culture. </t>
  </si>
  <si>
    <t>CULTURE CINÉMATOGRAPHIQUE</t>
  </si>
  <si>
    <t>La Confédération accorde un soutien aux mesures de médiation dans le domaine de la culture cinématographique, aux organisations travaillant à la promotion du cinéma suisse aux niveaux national et international ainsi qu’à la Fondation Swiss Films, notamment par des contributions à la promotion du cinéma suisse et pour le Prix du cinéma suisse. Sont également soutenus des festivals suisses de cinéma sur la base de conventions de prestations, des revues cinématographiques et des programmes facilitant l’accès des enfants et des jeunes au cinéma ainsi que des institutions et des initiatives qui participent activement à la sauvegarde, au développement et au renouvellement de la production et de la culture cinématographiques en Suisse. S’agissant du soutien aux institutions, une attention particulière est portée à la qualité, au professionnalisme des organisations en matière de financement et de mise en œuvre des projets ainsi qu’à l’orientation des mesures vers l’ensemble du pays. Le perfectionnement des personnes travaillant dans la branche du cinéma est lui aussi soutenu. Cette tâche est notamment assumée par la fondation FOCAL, qui reçoit l’appui de la Confédération.</t>
  </si>
  <si>
    <t>PROMOTION DE LA FORMATION MUSICALE</t>
  </si>
  <si>
    <t>Les aides financières sont allouées à des projets d’importance nationale destinés à encourager la formation musicale des enfants et des jeunes (notamment des formations nationales, des festivals, des concours). Elles sont attribuées sur la base d’une mise au concours.</t>
  </si>
  <si>
    <t>PROMOTION DE LA LECTURE</t>
  </si>
  <si>
    <t>L’OFC soutient des organisations et des projets dans le domaine de la promotion de la lecture.</t>
  </si>
  <si>
    <t>PROMOTION DE LA LITTÉRATURE</t>
  </si>
  <si>
    <t>Cette aide financière vise à encourager le travail d’édition culturelle (assistance et conseils aux auteurs, révision critique, etc.) en vue de valoriser et de renforcer le paysage littéraire suisse. Son but est également de faciliter l’adaptation des maisons d’édition aux exigences techniques et économiques, de renforcer leur rôle de médiatrices entre les auteurs, les librairies et les lecteurs et de reconnaître le travail des petits éditeurs. Les maisons d’édition suisses peuvent déposer une demande d’octroi de contributions structurelles auprès de l’OFC.</t>
  </si>
  <si>
    <t>PARTICIPATION CULTURELLE</t>
  </si>
  <si>
    <t>Cette aide financière vise à renforcer la participation de la population à la vie culturelle. Sont soutenus des projets destinés à favoriser l’accès à des offres culturelles, à promouvoir la médiation culturelle, à former à la culture et à faire participer la population à des activités culturelles ainsi que des projets d’encouragement des échanges de connaissances, de réseautage et de coordination. Des enquêtes, des études et des colloques sont également financés. Les projets doivent avoir une portée nationale. Les aides financières sont attribuées sur la base d’une mise au concours.</t>
  </si>
  <si>
    <t>ORGANISATION MÉTÉOROLOGIQUE MONDIALE, GENÈVE</t>
  </si>
  <si>
    <t xml:space="preserve">L’Organisation météorologique mondiale (OMM) est une sous-organisation des Nations Unies sise à Genève. </t>
  </si>
  <si>
    <t>ORG. EUROP. POUR EXPLOIT. DE SATELLITES MÉTÉOR., DARMSTADT</t>
  </si>
  <si>
    <t xml:space="preserve"> Par sa présence dans les organes d’EUMETSAT, MétéoSuisse garantit l’accès aux données de cette dernière aussi bien à la population suisse qu’aux milieux économiques, aux services météorologiques privés et aux autorités. </t>
  </si>
  <si>
    <t>CENTRE MONDIAL DU RAYONNEMENT, DAVOS</t>
  </si>
  <si>
    <t xml:space="preserve">Basé à l’Observatoire physico-météorologique de Davos (PMOD), le Centre mondial du rayonnement (WRC) étudie la question de l’impact du rayonnement solaire sur le climat de la Terre. À la demande de l’OMM, le centre veille à ce que les mesures de rayonnement des réseaux d’observation météorologique soient effectuées de manière identique dans le monde entier. </t>
  </si>
  <si>
    <t>COLLABORATION EUROPÉENNE EN MATIÈRE DE MÉTÉOROLOGIE</t>
  </si>
  <si>
    <t xml:space="preserve">La contribution est destinée aux deux institutions suivantes : – EUMETNET est le réseau regroupant les services météorologiques nationaux d’Europe occidentale et centrale. – ECOMET est un groupement d’intérêts économique représentant les services nationaux de météorologie. Il a pour objet de créer, dans le respect du droit de la concurrence, des conditions générales favorables à l’exploitation transfrontalière de données météorologiques et au développement des activités économiques dans le secteur météorologique. L’accès aux données météorologiques doit être facilité, leur exploitation étendue et leur diffusion simplifiée. </t>
  </si>
  <si>
    <t>CENTRE EUROP. POUR PRÉVISIONS MÉTÉO. À MOYEN TERME, READING</t>
  </si>
  <si>
    <t xml:space="preserve">Le Centre européen pour les prévisions météorologiques à moyen terme (CEPMMT) développe et exploite des modèles météorologiques prévisionnels globaux de premier plan au niveau mondial. Il établit ses prévisions à moyen et long terme à l’aide de supercalculateurs. Au travers de sa contribution, la Confédération assure un accès au savoir et aux données des modélisations du CEPMMT. </t>
  </si>
  <si>
    <t>CONTRIBUTION À LA PRÉVENTION ET À LA PROTECTION DE LA SANTÉ</t>
  </si>
  <si>
    <t xml:space="preserve">Ce crédit permet de verser des contributions à des organisations internationales telles que l’Organisation mondiale de la santé (OMS) et de rémunérer des tâches de droit public déléguées à des tiers par la Confédération (par ex. Swisstransplant, centres nationaux de référence, laboratoires spécialisés). En outre, il permet d’accorder un soutien financier à d’autres organisations qui s’emploient à promouvoir et à protéger la santé dans différents domaines. </t>
  </si>
  <si>
    <t>CONTRIBUTIONS AU DOSSIER ÉLECTRONIQUE DU PATIENT</t>
  </si>
  <si>
    <t xml:space="preserve">L’utilité du dossier électronique du patient augmente au fur et à mesure de l’affiliation des professionnels de la santé ou de leurs institutions à des communautés certifiées. Pour favoriser l’établissement de ces communautés, les Chambres fédérales ont accordé un crédit d’engagement pour des aides financières temporaires à hauteur de 30 millions au maximum. La constitution et la certification de ces communautés bénéficient ainsi du soutien de la Confédération. </t>
  </si>
  <si>
    <t>CONTRIBUTION VERSÉE À NAGRA PAR CONF. EN TANT QUE SOCIÉTAIRE</t>
  </si>
  <si>
    <t xml:space="preserve">La Société coopérative nationale pour le stockage des déchets radioactifs (Nagra) est le centre suisse de compétences techniques pour le stockage des déchets radioactifs dans des dépôts en couches géologiques profondes. La participation de la Confédération au programme de recherche de la Nagra pour la gestion des déchets nucléaires correspond à la part présumée de la Confédération aux déchets radioactifs. Conformément à la convention du 11.12.1979 concernant le financement de la Nagra, la Confédération assume 2,9 % des coûts de la Nagra. </t>
  </si>
  <si>
    <t>RÉDUCTION INDIVIDUELLE DES PRIMES (RIP)</t>
  </si>
  <si>
    <t xml:space="preserve"> Les bénéficiaires finaux sont des assurés de condition modeste. </t>
  </si>
  <si>
    <t>PRESTATIONS DE L’ASSURANCE MILITAIRE</t>
  </si>
  <si>
    <t>Les prestations de l’assurance militaire versées aux assurés (principalement hommes astreints au service dans la protection civile, au service militaire ou au service civil), qui sont financées par la Confédération, se composent de trois éléments principaux : les coûts de traitement, les prestations en espèces et les rentes.</t>
  </si>
  <si>
    <t>ENTRAIDE EN MATIÈRE DE PRESTATIONS AMALA</t>
  </si>
  <si>
    <t xml:space="preserve">La Confédération prend en charge les coûts des intérêts sur les avances de prestations accordées par l’institution commune LAMal au titre de l’entraide bilatérale en matière de prestations dans l’assurance-maladie et accidents avec tous les États de l’UE. Elle assume également les coûts d’exploitation de cette institution. </t>
  </si>
  <si>
    <t>COÛTS ADMINISTRATIFS, CNA</t>
  </si>
  <si>
    <t xml:space="preserve">En vertu de la convention conclue en 2005, la Confédération rembourse à la Caisse nationale suisse d’assurance en cas d’accidents (CNA) les charges administratives effectives générées par la gestion de l’assurance militaire. </t>
  </si>
  <si>
    <t>CONTRIBUTION SPÉCIALE À LA CORRECTION DES PRIMES</t>
  </si>
  <si>
    <t>À la suite d’une décision des Chambres fédérales du 21.3.2014, un montant de 800 millions a été remboursé aux assurés vivant dans les cantons où des primes d’assurance-maladie trop élevées par rapport aux prestations fournies ont été prélevées par le passé. Les autres assurés, les assureurs et la Confédération prennent chacun en charge un tiers de cette somme. La Confédération a versé sa part au fonds géré par l’institution commune LAMal, qui distribue les ressources revenant aux ayants droit finaux.</t>
  </si>
  <si>
    <t>OFS</t>
  </si>
  <si>
    <t>CONTRIBUTION À EUROSTAT</t>
  </si>
  <si>
    <t>OFAS</t>
  </si>
  <si>
    <t>PRESTATIONS VERSÉES PAR LA CONFÉDÉRATION À L’AVS</t>
  </si>
  <si>
    <t>Selon les calculs provisoires, les dépenses de l’AVS ont été d’un peu plus de 45 milliards en 2019. La Confédération assume 19,55 % de ces dépenses. 99 % des dépenses de l’AVS concernent les rentes et les allocations pour impotent.</t>
  </si>
  <si>
    <t>PRESTATIONS VERSÉES PAR LA CONFÉDÉRATION À L’AI</t>
  </si>
  <si>
    <t>PRESTATIONS COMPLÉMENTAIRES À L’AVS</t>
  </si>
  <si>
    <t>PRESTATIONS COMPLÉMENTAIRES À L’AI</t>
  </si>
  <si>
    <t>CONTRIBUTION SPÉCIALE DE LA CONF. AUX INTÉRÊTS DUS PAR L’AI</t>
  </si>
  <si>
    <t>Pendant la période de financement additionnel (de 2011 à 2017), les intérêts de la dette de l’AI envers le Fonds de compensation de l’AVS sont intégralement pris en charge par la Confédération.</t>
  </si>
  <si>
    <t>ALLOCATIONS FAMILIALES DANS L’AGRICULTURE</t>
  </si>
  <si>
    <t xml:space="preserve">En vertu de la LFA, des allocations familiales sont versées aux agriculteurs et aux travailleurs agricoles. </t>
  </si>
  <si>
    <t>ORGANISATIONS FAMILIALES</t>
  </si>
  <si>
    <t xml:space="preserve">La Confédération soutient les organisations familiales actives à l’échelle du pays ou d’une région linguistique par le biais d’aides financières dans le domaine du conseil aux parents et de la formation des parents, ainsi que dans celui de l’accueil extra-familial des enfants. </t>
  </si>
  <si>
    <t>ACCUEIL EXTRA-FAMILIAL POUR ENFANTS</t>
  </si>
  <si>
    <t xml:space="preserve">Les aides financières sont destinées aux structures d’accueil collectif de jour (crèches principalement) et aux structures d’accueil parascolaire (accueils extrascolaires, écoles à horaire continu et cantines). </t>
  </si>
  <si>
    <t>ENCOURAGEMENT ACTIVITÉS EXTRASCOLAIRES DES ENFANTS ET JEUNES</t>
  </si>
  <si>
    <t xml:space="preserve">Ces aides soutiennent des organismes responsables et des projets présentant un intérêt national qui permettent aux enfants et aux jeunes de développer leur personnalité et d’assumer des responsabilités d’ordre politique et social, par des activités extrascolaires associatives et dans le contexte de l’animation en milieu ouvert. </t>
  </si>
  <si>
    <t>PROTECTION ET DROITS DE L’ENFANT</t>
  </si>
  <si>
    <t>Les moyens de ce crédit financent deux types d’activités. Premièrement, la Confédération s’engage dans la prévention de la maltraitance des enfants : elle soutient des organisations actives à l’échelle nationale, comme Pro Juventute et la permanence téléphonique 147. Deuxièmement, l’OFAS est chargé de faire avancer la mise en œuvre de la Convention de l’ONU relative aux droits de l’enfant, ratifiée par la Suisse en 1997. Les ressources engagées à cette fin sont destinées à financer des campagnes d’information, ainsi qu’à encourager et à appliquer concrètement les droits de l’enfant en Suisse, par exemple via le financement d’un contrat de prestations avec le Réseau suisse des droits de l’enfant.</t>
  </si>
  <si>
    <t>FINANCEMENT INCITATIF EN FAV. POL. CANT. ENFANCE ET JEUNESSE</t>
  </si>
  <si>
    <t xml:space="preserve">En vertu de l’art. 26 LEEJ, la Confédération peut, jusqu’en 2022, allouer aux cantons des aides financières pour des programmes visant à constituer et à développer leur politique de l’enfance et de la jeunesse. </t>
  </si>
  <si>
    <t>PROGRAMME NATIONAL DE PRÉVENTION ET LUTTE CONTRE LA PAUVRETÉ</t>
  </si>
  <si>
    <t>Le Conseil fédéral a décidé, par son arrêté du 15.5.2013, de mettre en œuvre de 2014 à 2018 un programme national de prévention et de lutte contre la pauvreté. L’encouragement de projets concrets et de manifestations organisées par des tiers est arrivé à terme en 2018 conformément à la planification.</t>
  </si>
  <si>
    <t>OSAV</t>
  </si>
  <si>
    <t>Les fonds de ce crédit sont utilisés pour soutenir divers projets de recherche dans les domaines de la sécurité des denrées alimentaires, de la nutrition, des maladies des animaux de rente, de la protection des animaux et du développement de méthodes de substitution à l’expérimentation animale. Les subventions ont été allouées en grande partie au centre de compétence 3RCC, qui soutient le développement de méthodes de substitution, de réduction ou d’utilisation ciblée des expériences sur des animaux.</t>
  </si>
  <si>
    <t>CONTRIBUTIONS À DES INSTITUTIONS INTERNATIONALES</t>
  </si>
  <si>
    <t xml:space="preserve">Le soutien financier, de l’ordre de 0,5 million, est destiné principalement à l’Organisation mondiale de la santé animale, à la Convention sur le commerce international des espèces de faune et de flore sauvages menacées d’extinction (Convention de Washington, CITES) et à la Commission baleinière internationale. De plus, une contribution est allouée au Secrétariat de la CITES, qui se trouve à Genève. </t>
  </si>
  <si>
    <t>CONTRIBUTIONS AUX SERVICES SANITAIRES POUR ANIMAUX</t>
  </si>
  <si>
    <t xml:space="preserve">Les subventions allouées aux services de santé animale (Service sanitaire porcin, Service consultatif et sanitaire pour petits ruminants, Service sanitaire bovin, Service sanitaire apicole) ont pour finalité de renforcer la santé de ces animaux. </t>
  </si>
  <si>
    <t>ASSURANCE DE LA QUALITÉ DU LAIT</t>
  </si>
  <si>
    <t xml:space="preserve">La Confédération participe aux coûts du contrôle de la qualité du lait en allouant une aide financière aux coûts de laboratoire de l’organisation mandatée. </t>
  </si>
  <si>
    <t>SURVEILLANCE DES ÉPIZOOTIES</t>
  </si>
  <si>
    <t>Les fonds de ce crédit sont affectés à la prévention des épizooties conformément à la loi sur les épizooties (art. 56a). La Confédération assume à cette fin une part des coûts des programmes nationaux de surveillance de la santé animale. Les mesures contenues dans ces programmes sont définies par l’OSAV et les cantons d’un commun accord. Les cantons se chargent de leur mise en œuvre.</t>
  </si>
  <si>
    <t>CONTRIBUTION À LA SÉCURITÉ ALIMENTAIRE</t>
  </si>
  <si>
    <t xml:space="preserve">La subvention sur ce crédit est destinée à l’information de la population en Suisse sur les connaissances nutritionnelles d’intérêt général, notamment celles qui revêtent une importance pour la prévention et la protection de la santé. La plus grosse contribution, d’un montant de quelque 0,2 million, a été versée à la Société Suisse de Nutrition (SSN). </t>
  </si>
  <si>
    <t>SG DFJP</t>
  </si>
  <si>
    <t>CONTRIBUTIONS À L’INSTITUT FÉDÉRAL DE MÉTROLOGIE</t>
  </si>
  <si>
    <t>Selon l’art. 16 LIFM, la Confédération verse à l’institut des contributions annuelles pour indemniser les tâches visées à l’art. 3, al. 2, let. a à h, et al. 3 à 5, LIFM.</t>
  </si>
  <si>
    <t>CONTRIBUTION AUX LOYERS DE L’INSTITUT FÉDÉRAL DE MÉTROLOGIE</t>
  </si>
  <si>
    <t xml:space="preserve">Indemnisation pour l’utilisation, par l’Institut fédéral de métrologie, de bien-fonds de la Confédération, sur la base du modèle de location de l’OFCL axé sur les coûts. </t>
  </si>
  <si>
    <t>Contributions annuelles, en vertu de traités internationaux, aux principales organisations de coopération au niveau mondial dans le domaine de la métrologie : Bureau International des poids et mesures et Organisation internationale de métrologie légale.</t>
  </si>
  <si>
    <t>SUBVENTIONS D’EXPLOITATION AUX ÉTABLISSEMENTS D’ÉDUCATION</t>
  </si>
  <si>
    <t xml:space="preserve">La Confédération alloue des subventions d’exploitation aux maisons d’éducation pour mineurs et jeunes adultes. </t>
  </si>
  <si>
    <t>PROJETS PILOTES</t>
  </si>
  <si>
    <t xml:space="preserve"> Les bénéficiaires sont des cantons ou des institutions privées. </t>
  </si>
  <si>
    <t xml:space="preserve">Les contributions englobent la participation aux coûts administratifs généraux de Schengen et les contributions annuelles à la Conférence de La Haye, à la Commission des Nations Unies pour le droit commercial international et à la Commission internationale de l’état civil. </t>
  </si>
  <si>
    <t>CONTRIBUTIONS À LA FORMATION À L’AIDE AUX VICTIMES</t>
  </si>
  <si>
    <t xml:space="preserve">Cette aide financière vise à promouvoir la formation spécifique des professionnels de l’aide aux victimes, notamment dans les centres de consultation. Les contributions concernent des formations au niveau suisse ou régional qui s’adressent entre autres à des travailleurs sociaux ou à des psychologues. </t>
  </si>
  <si>
    <t>CENTRE SUISSE COMPÉTENCES EXÉCUT. SANCTIONS PÉNALES (CSCSP)</t>
  </si>
  <si>
    <t xml:space="preserve">Depuis l’entrée en vigueur de la réforme de la péréquation financière et de la répartition des tâches entre la Confédération et les cantons, le 1.1.2008, la Confédération soutient le Centre suisse de formation pour le personnel pénitentiaire avec une contribution annuelle d’exploitation. </t>
  </si>
  <si>
    <t>RÉPARATION POUR LES VICTIMES DE MESURES DE COERCITION</t>
  </si>
  <si>
    <t xml:space="preserve">Toutes les victimes au sens de la loi ont droit à une contribution de solidarité. Sont victimes les personnes touchées par des mesures de coercition à des fins d’assistance et de placements extrafamiliaux antérieurs à 1981 qui ont subi une atteinte directe et grave à leur intégrité physique, psychique ou sexuelle ou à leur développement mental. </t>
  </si>
  <si>
    <t>SOUTIEN FINANCIER DES PROJETS D’ENTRAIDE</t>
  </si>
  <si>
    <t xml:space="preserve">Selon la LMCFA, l’OFJ peut prendre d’autres mesures, en soutenant par exemple, notamment financièrement, des projets d’entraide des organisations de victimes et de personnes concernées (art. 17 LMCFA et art. 11 OMCFA). </t>
  </si>
  <si>
    <t>TÂCHES EXTRAORD. DE PROTEC. INCOMB. AUX CANTONS ET VILLES</t>
  </si>
  <si>
    <t>Villes et cantons sont indemnisés lorsqu’ils exécutent des tâches de protection et de police de sécurité.</t>
  </si>
  <si>
    <t>AUTRES INDEMNITÉS AUX CANTONS ET À DES ORG. NATIONALES</t>
  </si>
  <si>
    <t xml:space="preserve">Les autres indemnités comprennent, pour l’essentiel, les contributions fédérales à la Prévention suisse de la criminalité (PSC), à l’Institut suisse de police (ISP), et au Forensische Institut Zürich (FOR) pour l’accomplissement de tâches dans les secteurs de la chimie analytique des explosifs, de la pyrotechnie et du désamorçage des dispositifs explosifs ou incendiaires non conventionnels, ainsi que les aides financières destinées à la lutte contre la traite d’êtres humains et à la prévention des infractions liées à la prostitution. </t>
  </si>
  <si>
    <t>Ces crédits englobent, outre la contribution suisse à l’Organisation internationale de police criminelle (Interpol), la participation aux coûts de développement et d’exploitation des systèmes d’information Schengen de l’UE, la contribution annuelle au titre de la charte du Groupe Egmont concernant les cellules de renseignement financier, la participation au PKD Board (afin de garantir l’interopérabilité internationale du passeport suisse) et la contribution annuelle au Répertoire de clés publiques de l’Organisation de l’aviation civile internationale (RCP OACI).</t>
  </si>
  <si>
    <t>CFMJ</t>
  </si>
  <si>
    <t>IMPÔT SUR LES MAISONS DE JEU EN FAVEUR DE L’AVS</t>
  </si>
  <si>
    <t>REQUÉRANTS D’ASILE : CHARGES DE PROCÉDURE</t>
  </si>
  <si>
    <t xml:space="preserve">La Confédération finance la protection juridique gratuite des requérants d’asile à l’aide de ce crédit. Qui plus est, elle verse un forfait par audition aux œuvres d’entraide pour leur participation aux auditions sur les motifs d’asile, ainsi qu’un forfait annuel pour les coûts liés au personnel et aux postes de travail de l’Organisation suisse d’aide aux réfugiés (OSAR). </t>
  </si>
  <si>
    <t>AIDE SOC. REQU. ASILE, PERS. ADMISES À TITRE PROV., RÉFUGIÉS</t>
  </si>
  <si>
    <t xml:space="preserve">Conformément à l’OA 2, la Confédération indemnise les cantons pour les divers coûts qu’ils assument notamment pour l’accueil et l’encadrement de requérants d’asile, de personnes admises à titre provisoire et de réfugiés. </t>
  </si>
  <si>
    <t>COÛTS D’EXÉCUTION ET AIDE AU RETOUR, GÉNÉRAL</t>
  </si>
  <si>
    <t xml:space="preserve">Les coûts d’exécution comprennent les coûts pour l’obtention des documents de voyage, pour l’identification et la détermination de la provenance des personnes et pour l’organisation des départs, ainsi que pour la détention en phase préparatoire, en vue du renvoi ou de l’expulsion ou pour insoumission. Les bénéficiaires sont les cantons, les représentations étrangères, les compagnies aériennes, l’Organisation internationale pour les migrations (OIM) et des tiers mandatés. Les charges de la Confédération dans le domaine de l’aide au retour comprennent des dépenses relatives à l’encouragement au départ, volontaire ou non, de personnes relevant du domaine de l’asile. Les bénéficiaires sont les personnes tenues de quitter la Suisse ainsi que les cantons pour leurs services-conseils en vue du retour (CVR). </t>
  </si>
  <si>
    <t>AIDE AU RETOUR, GÉNÉRAL</t>
  </si>
  <si>
    <t>Les charges de la Confédération dans le domaine de l’aide au retour comprennent des dépenses relatives à l’encouragement au départ, volontaire ou non, de personnes relevant du domaine de l’asile. Les bénéficiaires sont les personnes tenues de quitter la Suisse ainsi que les cantons pour leurs services-conseils en vue du retour (CVR).</t>
  </si>
  <si>
    <t>COLLABORATION MIGRATOIRE ET RETOUR</t>
  </si>
  <si>
    <t xml:space="preserve">Le domaine « Collaboration migratoire et retour » comprend des instruments de la collaboration migratoire internationale : dialogue migratoire bilatéral, régional et international, accords migratoires bilatéraux, partenariats migratoires, programmes de protection dans la région, aide au retour et aide structurelle spécifiques à certains pays, prévention de la migration irrégulière, etc. </t>
  </si>
  <si>
    <t>MESURES D’INTÉGRATION DES ÉTRANGERS</t>
  </si>
  <si>
    <t xml:space="preserve">La Confédération alloue des contributions financières aux cantons pour l’encouragement spécifique de l’intégration des étrangers vivant en Suisse. </t>
  </si>
  <si>
    <t>COLLABORATION INTERNATIONALE DANS LE DOMAINE DES MIGRATIONS</t>
  </si>
  <si>
    <t xml:space="preserve">La Confédération verse des contributions obligatoires à des organisations internationales dont la Suisse est membre en vertu d’un accord international. </t>
  </si>
  <si>
    <t>SG-DDPS</t>
  </si>
  <si>
    <t>CONTRIBUTIONS À LA PROMOTION DE LA PAIX</t>
  </si>
  <si>
    <t xml:space="preserve">Le principal bénéficiaire de subventions (3,4 mio) est le CSS (Center for Security Studies de l’EPFZ) pour sa contribution aux débats sur la politique de sécurité, ses recherches et ses formations dans ce domaine, en Suisse comme à l’étranger. Une faible part des ressources (0,5 mio) est utilisée pour des projets de coopération à la promotion civile de la paix. </t>
  </si>
  <si>
    <t>SRC</t>
  </si>
  <si>
    <t>SERVICES DE RENSEIGNEMENT CANTONAUX</t>
  </si>
  <si>
    <t>Indemnisation des prestations des cantons pour l’exécution des tâches de renseignement.</t>
  </si>
  <si>
    <t>PROGRAMMES/PROJETS GÉNÉRAUX ; RECHERCHE EN SCIENCES DU SPORT</t>
  </si>
  <si>
    <t xml:space="preserve">Les bénéficiaires de ces contributions sont des organisateurs de programmes et de projets axés en particulier sur le sport des adultes, ainsi que des acteurs de droit public et de droit privé qui évaluent et développent des programmes et des projets. Dans le domaine de la recherche en sciences du sport, les bénéficiaires sont des personnes physiques et morales de droit privé ainsi que des institutions de droit public. </t>
  </si>
  <si>
    <t>SPORT À L’ÉCOLE</t>
  </si>
  <si>
    <t xml:space="preserve">Avec les ressources inscrites à ce crédit, la Confédération soutient la formation et le perfectionnement des enseignants qui donnent des cours d’éducation physique. </t>
  </si>
  <si>
    <t>FÉDÉRATIONS SPORTIVES ET AUTRES ORGANISATIONS</t>
  </si>
  <si>
    <t xml:space="preserve">Conformément à la loi sur l’encouragement du sport, la Confédération soutient avec ce crédit en particulier l’association faîtière du sport suisse (Swiss Olympic). Elle met en œuvre, à l’aide de subventions versées aux agences antidopage (nationales et internationales), des mesures pour lutter contre l’usage abusif de produits et de méthodes visant à augmenter la performance physique dans le sport. Elle prend en outre des mesures visant à promouvoir l’éthique dans le sport d’élite et à lutter contre les dérives du sport. Elle soutient enfin l’élaboration de bases, la validation de contrôles de sécurité et la vérification permanente des standards destinés à garantir des offres sûres dans le domaine des activités sportives à risque. </t>
  </si>
  <si>
    <t>MANIFESATIONS SPORTIVES INTERNATIONALES</t>
  </si>
  <si>
    <t xml:space="preserve">La Confédération peut soutenir des manifestations sportives et des congrès d’envergure européenne ou mondiale organisés en Suisse dans la mesure où les cantons participent de manière appropriée aux frais. </t>
  </si>
  <si>
    <t>ACTIVITÉS J+S ET FORMATION DES CADRES</t>
  </si>
  <si>
    <t>La Confédération octroie des subventions dans le cadre de J+S pour les cours et les camps ainsi que pour la formation des cadres (formation et perfectionnement des moniteurs, des coachs et des experts) des cantons, des communes et des organisations privées (fédérations sportives, associations sportives, écoles et autres organisations). Elle met en outre à la disposition des bénéficiaires du matériel pédagogique et didactique ainsi que du matériel de prêt.</t>
  </si>
  <si>
    <t>OFPP</t>
  </si>
  <si>
    <t>PROTECTION CIVILE</t>
  </si>
  <si>
    <t>INSTRUCTION HORS DU SERVICE</t>
  </si>
  <si>
    <t xml:space="preserve">Ce crédit de subvention comprend les charges pour la préparation technique des jeunes à l’école de recrues et pour les manifestations liées au sport militaire. L’instruction hors du service se compose principalement de cours et de compétitions en Suisse et à l’étranger (championnats d’été et d’hiver de l’armée), de l’instruction prémilitaire, des indemnités aux associations militaires et de contributions aux activités du Conseil international du sport militaire (CISM) en Suisse et à l’étranger. </t>
  </si>
  <si>
    <t>CONTRIBUTIONS AU TIR</t>
  </si>
  <si>
    <t xml:space="preserve">Les contributions aux exercices de tir englobent les prestations fournies à des fédérations de tir et à des sociétés de tir pour l’organisation du programme obligatoire (PO), du tir en campagne et des cours pour jeunes tireurs, la remise gratuite de munitions à des sociétés de tir pour le PO des personnes astreintes au tir, les indemnités à l’état-major organisateur des cours pour restés et pour retardataires, et les indemnités aux commissaires de tir pour des travaux de sécurité et de contrôle. </t>
  </si>
  <si>
    <t>FORMATION AÉRONAUTIQUE</t>
  </si>
  <si>
    <t xml:space="preserve">Ce crédit de subvention fournit les contributions à l’instruction et au perfectionnement dans le domaine de l’aviation, de manière à permettre l’initiation à l’aéronautique en faveur, entre autres, de l’armée. Les bénéficiaires des contributions sont des institutions privées telles que l’Aéro-Club de Suisse (formation SPHAIR). </t>
  </si>
  <si>
    <t xml:space="preserve">Ce crédit de subvention comprend des indemnités versées aux cantons et aux villes pour la protection des représentations. </t>
  </si>
  <si>
    <t>INDEMNITÉS DANS DOMAINE MENSUR. OFFICIELLE ET CADASTRE RDPPF</t>
  </si>
  <si>
    <t xml:space="preserve">La Confédération et les cantons cofinancent la mensuration officielle et le cadastre des restrictions de droit public à la propriété foncière (RDPPF). Les moyens budgétés dépendent des projets prévus pour ces tâches dans les cantons. </t>
  </si>
  <si>
    <t xml:space="preserve">Si, pour cause de force majeure, les conditions exigées pour les PER ainsi que pour les types de paiements directs visés à l’art. 2, let. a, ch. 6, et c à f, OPD ne sont pas remplies, le canton peut renoncer à la réduction ou à la suppression des contributions. Cette mesure ne nécessite pas de fonds supplémentaires et ne pèse pas davantage sur le budget en raison de la prise en compte de la contribution de transition en tant que paiement du solde de fin d’année. La valeur de ces réductions des paiements directs ou de ces restitutions non réclamées n’est pas connue. </t>
  </si>
  <si>
    <t>EGALITE POUR LES PERSONNES HANDICAPÉES</t>
  </si>
  <si>
    <t>APPORT AU FONDS POUR ROUTES NATIONALES ET TRAFIC D'AGGLOMÉRATION</t>
  </si>
  <si>
    <t>ROUTES PRINCIPALES, RÉGIONS DE MONTAGNE ET RÉGIONS PÉRIPHÉRIQUES</t>
  </si>
  <si>
    <t>STATIONS D'ÉPURATION DES EAUX USÉES</t>
  </si>
  <si>
    <t>INSTALLATIONS D'ÉVACUATION ET D'ÉPURATION DES EAUX/D'ÉLIMINATION DES DÉCHETS</t>
  </si>
  <si>
    <t>AMÉLIORATIONS STRUCTURELLES DANS L'AGRICULTURE</t>
  </si>
  <si>
    <t>CONTRIBUTIONS D'INVESTISSEMENTS ET PARTICIPATIONS AUX FRAIS LOCATIFS LEHE</t>
  </si>
  <si>
    <t>PROGRAMME BÂTIMENTS</t>
  </si>
  <si>
    <t>SUBVENTIONS POUR LA CONSTRUCTION D'ÉTABLISSEMENTS D'EXÉCUTION DE PEINES ET MESURES/DE MAISONS D'ÉDUCATION</t>
  </si>
  <si>
    <t>SUBVENTIONS DE CONSTRUCTION POUR LA DÉTENTION ADMINISTRATIVE</t>
  </si>
  <si>
    <t>BANQUE INTERNATIONALE POUR LA RECONSTRUCTION ET LE DÉVELOPPEMENT BIRD</t>
  </si>
  <si>
    <t>BANQUE EUROPÉENNE POUR LA RECONSTRUCTION ET LE DÉVELOPPEMENT BERD</t>
  </si>
  <si>
    <t>BANQUE AFRICAINE DE DÉVELOPPEMENT BAFD</t>
  </si>
  <si>
    <t>BANQUE ASIATIQUE DE DÉVELOPPEMENT BASD</t>
  </si>
  <si>
    <t>BANQUE INTERAMÉRICAINE DE DÉVELOPPEMENT BID</t>
  </si>
  <si>
    <t>BANQUE DE DÉVELOPPEMENT DU CONSEIL DE L'EUROPE</t>
  </si>
  <si>
    <t>AGENCE MULTILATÉRALE DE GARANTIE DES INVESTISSEMENTS MIGA</t>
  </si>
  <si>
    <t>ARRÊTÉ SUR L'AIDE MONÉTAIRE DU FMI</t>
  </si>
  <si>
    <t xml:space="preserve">CONSTRUCTION DE LOGEMENTS A CARACTÈRE SOCIAL </t>
  </si>
  <si>
    <t>CHANGEMENT DE RÉSERVES OBLIGATOIRES</t>
  </si>
  <si>
    <t>ENTRAIDE INTERNATIONALE EN MATIÈRE DE PRESTATIONS DE L'ASSURANCE-MALADIE</t>
  </si>
  <si>
    <t>ENGAGEMENTS LIES AU DÉMANTÈLEMENT D'INSTALLATIONS NUCLÉAIRES ET A L'ÉLIMINATION DE DÉCHETS RADIOACTIFS</t>
  </si>
  <si>
    <t>SOUTIEN AUX MESURES D'ENCOURAGEMENT DE L'ACTIVITÉ INDÉPENDANTE</t>
  </si>
  <si>
    <t>GARANTIES POUR LA GÉOTHERMIE POUR DES PROJETS DE PRODUCTION D'ÉLECTRICITÉ ISSUE DE LA GÉOTHERMIE</t>
  </si>
  <si>
    <t xml:space="preserve">La Confédération garantit à la Banque nationale suisse (BNS) le remboursement des crédits que celle-ci octroie au Fonds monétaire international (FMI) dans le cadre de la loi sur l'aide monétaire dans le but de prévenir ou de corriger des perturbations graves du système monétaire international. La Confédération a prévu à cette fin un crédit d'engagement de 10 milliards. A la date du bilan, un montant de 8,6 milliards avait été utilisé (- 0,1 mrd par rapport à l'année précédente). Étant donné que la probabilité de défaillance ne peut pas être évaluée de manière fiable, la garantie est comptabilisée exclusivement à titre d'engagement conditionnel. </t>
  </si>
  <si>
    <t xml:space="preserve">La Confédération garantit à la BNS le remboursement des crédits que celle-ci octroie au FMI en faveur du Fonds fiduciaire pour la réduction de la pauvreté et pour la croissance (fonds fiduciaire RPC). Ce fonds permet l'octroi de prêts à des taux préférentiels aux pays membres à faible revenu. Il est financé par des contributions bilatérales et des fonds propres du FMI. La BNS finance la contribution suisse au capital du fonds fiduciaire RPC sous la forme de crédits. La Confédération a prévu un crédit d'engagement de 2,3 milliards pour assurer la garantie. A la date de clôture du bilan, une part de 1,3 milliard avait été utilisée (- 37 mio par rapport à l'année précédente). Étant donné que la probabilité de défaillance ne peut pas être évaluée de manière fiable, la garantie est comptabilisée à titre d'engagement conditionnel. </t>
  </si>
  <si>
    <t xml:space="preserve">Par le biais d'une garantie d'État, la Confédération répond vis-à-vis d'Eurofima (société de financement de matériel roulant des chemins de fers nationaux européens) des prêts accordés aux CFF par celle-ci et se porte garante de la part dans le capital-actions non versée intégralement par les CFF à Eurofima. La limite de crédit des CFF auprès d'Eurofima se monte à 5,4 milliards. La Confédération n'a pas prévu de crédit d'engagement correspondant, car la garantie date d'avant l'introduction de l'instrument «crédit d'engagement». A la date de clôture du bilan, les CFF ont touché 2,5 milliards de prêts de la part d'Eurofima (+ 96 mio par rapport à l'année précédente). Le capital-actions non libéré est resté stable, à 104 millions. </t>
  </si>
  <si>
    <t>En vertu de l'art. 20 de la loi sur l'approvisionnement du pays (LAP; RS 531), la Confédération fournit des garanties aux banques qui accordent des prêts pour financer des réserves, qu'elles soient obligatoires ou complémentaires. Elle contribue ainsi à faciliter le financement des marchandises. Si la Confédération a fait une promesse de garantie pour financer une réserve obligatoire, la loi lui accorde un droit de disjonction prioritaire. Les réserves et les indemnités versées au propriétaire lui tiennent lieu de sûretés. La Confédération a budgétisé à ce titre un crédit d'engagement de 540 millions au total. A la date de clôture du bilan, 208 millions avaient été sollicités (- 32 mio par rapport à l'année précédente). Étant donné que la probabilité de défaillance ne peut pas être évaluée de manière fiable, la garantie est comptabilisée exclusivement à titre d'engagement conditionnel.</t>
  </si>
  <si>
    <t>La Confédération se porte garante d'un crédit pris en charge par la fondation Institution commune LAMal pour l'exécution de l'entraide internationale dans le domaine de l'assurance-maladie. L'institution commune garantit, conformément à la LAMal, que les personnes qui séjournent en dehors du territoire de l'État dans lequel elles sont assurées aient accès aux prestations nécessaires en cas de maladie. La Confédération a prévu à cette fin un crédit d'engagement de 300 millions. A la date de clôture du bilan, 300 millions avaient été utilisés (montant inchangé par rapport à l'année précédente). Étant donné que la probabilité de défaillance ne peut pas être évaluée de manière fiable, la garantie est comptabilisée exclusivement à titre d'engagement conditionnel.</t>
  </si>
  <si>
    <t xml:space="preserve">Des provisions sont inscrites au bilan pour couvrir les futurs coûts de démantèlement et de désaffectation de centrales nucléaires appartenant à la Confédération ainsi que d'élimination de déchets radioactifs. Le calcul de ces provisions se fonde sur une estimation complète des coûts liés aux travaux de désaffectation et de gestion des déchets établie par swissnuclear. Ce calcul des coûts est effectué sur la base des prix actuels du marché. L'étude de coûts est actualisée tous les cinq ans. Les valeurs empiriques concernant le démantèlement et la désaffectation de centrales nucléaires n'étant pas exhaustives et la période de planification des mesures d'élimination des déchets nucléaires étant très longue, l'estimation du montant des provisions est entourée de fortes incertitudes.
Élimination des déchets radioactifs; 477 millions
La provision couvre les coûts probables liés à l'entreposage intermédiaire et au stockage final de déchets radioactifs que les accélérateurs et les installations nucléaires exploités par l'IPS ont générés (332 mio). Un montant de 145 millions a, en outre, été pris en compte pour l'entreposage intermédiaire et le stockage final des déchets radioactifs provenant des domaines de la médecine, de l'industrie et de la recherche (déchets MIR). 
Désaffectation de centrales nucléaires; 259 millions
Les provisions concernent essentiellement les coûts de démantèlement et de mise hors service des installations nucléaires ainsi que les coûts liés à l'entreposage intermédiaire et au stockage final des matériaux de construction radioactifs issus du démantèlement. Les installations nucléaires sont exploitées par l'IPS, mais appartiennent à la Confédération. </t>
  </si>
  <si>
    <t>N.d.</t>
  </si>
  <si>
    <t>Répond au critère 3 (distorsion de la concurrence en Suisse)</t>
  </si>
  <si>
    <t>Répond au critère 3 (distorsion de la concurrence en Suisse)</t>
  </si>
  <si>
    <t xml:space="preserve">* Le critère de l’entreprise est en règle générale considéré comme rempli, sauf s’il existe de bonnes raisons de ne pas le faire. Il suffit qu’une partie des activités d’un acteur ait une composante économique pour que la qualité d’entreprise soit retenue. C’est par exemple le cas d’un institut de recherche, lorsqu’on ne peut exclure qu’il réalise également des études sur mandat. </t>
  </si>
  <si>
    <t xml:space="preserve">* Ce critère est rempli, dans les catégories (1), (2), (5), (6), (7), (8), (9), quand le total est d’au moins 200 000 francs. Dans la catégorie (3), cela s’applique au total au 31 décembre 2019, dans la catégorie (4) à la valeur d’acquisition et dans la catégorie (10), en fonction des informations disponibles (généralement la valeur figurant au bilan). </t>
  </si>
  <si>
    <t xml:space="preserve">* Dans le cas d’organisations multilatérales, d’organisations d’entraide et d’acteurs exerçant des activités relevant de la puissance publique, le critère d’entreprise est généralement invalidé, à moins qu’il n’existe de solides raisons de la retenir. </t>
  </si>
  <si>
    <r>
      <t>* S’il n’y a pas d’indication relative à la valeur correspondante (n.d.), le critère est rempli.</t>
    </r>
    <r>
      <rPr>
        <sz val="12"/>
        <color theme="1"/>
        <rFont val="Arial"/>
        <family val="2"/>
      </rPr>
      <t xml:space="preserve"> </t>
    </r>
  </si>
  <si>
    <r>
      <t>*Indemnités : l’attribution de mandats de prestations par la Confédération n’est certes soumise que depuis le 1</t>
    </r>
    <r>
      <rPr>
        <vertAlign val="superscript"/>
        <sz val="12"/>
        <rFont val="Arial"/>
        <family val="2"/>
      </rPr>
      <t>er </t>
    </r>
    <r>
      <rPr>
        <sz val="12"/>
        <rFont val="Arial"/>
        <family val="2"/>
      </rPr>
      <t>janvier 2021 à la loi fédérale du 21 juin 2019 sur les marchés publics (LMP), qui impose à l’adjudicateur d’agir de manière transparente, objective et impartiale. Sauf indication contraire, le présent rapport part toutefois du principe qu’une indemnité est conforme aux conditions du marché et ne constitue donc pas nécessairement un avantage économique. Elle n’est dès lors considérée comme susceptible de fausser la concurrence que si l’objet de l’indemnité lui-même comporte cette possibilité. La possibilité d’une distorsion de la concurrence n’est admise qu’avec beaucoup de retenue, et uniquement si l’objet de l’indemnité n’est pas une tâche publique. Elle n’est par exemple pas retenue dans le cas d’indemnités versées à des établissements de formation, celles-ci étant directement destinées à une tâche publique.</t>
    </r>
  </si>
  <si>
    <r>
      <t xml:space="preserve">Innosuisse, qui a succédé à la Commission pour la technologie et l’innovation (CTI), est un </t>
    </r>
    <r>
      <rPr>
        <sz val="12"/>
        <rFont val="Arial"/>
        <family val="2"/>
      </rPr>
      <t xml:space="preserve">établissement </t>
    </r>
    <r>
      <rPr>
        <sz val="12"/>
        <color theme="1"/>
        <rFont val="Arial"/>
        <family val="2"/>
      </rPr>
      <t>de droit public de la Confédération doté de la personnalité juridique et ayant son siège à Berne. Elle est chargée d’encourager en Suis</t>
    </r>
    <r>
      <rPr>
        <sz val="12"/>
        <rFont val="Arial"/>
        <family val="2"/>
      </rPr>
      <t>se l’innovation scientifique en octroyant des contributions financières à des projets, en dispensant des conseils professionnels et en fa</t>
    </r>
    <r>
      <rPr>
        <sz val="12"/>
        <color theme="1"/>
        <rFont val="Arial"/>
        <family val="2"/>
      </rPr>
      <t xml:space="preserve">vorisant le réseautage. Innosuisse soutient, à titre subsidiaire, autrement dit en complément à l’économie privée, les projets d'innovation qui méritent d'être encouragés. </t>
    </r>
  </si>
  <si>
    <r>
      <t>Cet</t>
    </r>
    <r>
      <rPr>
        <sz val="12"/>
        <rFont val="Arial"/>
        <family val="2"/>
      </rPr>
      <t xml:space="preserve"> instrument de promotion </t>
    </r>
    <r>
      <rPr>
        <sz val="12"/>
        <color theme="1"/>
        <rFont val="Arial"/>
        <family val="2"/>
      </rPr>
      <t>permet de soutenir des projets destinés à stimuler la compétitivité du tourisme par des innovations économiques, technologiques, sociales ou écologiques, par une coopération renforcée et par un développement ciblé du savoir. Le 9.9.2015, le Parlement a approuvé un crédit d'engagement de 30 millions pour le financement de projets en ce sens.</t>
    </r>
  </si>
  <si>
    <r>
      <rPr>
        <sz val="12"/>
        <rFont val="Arial"/>
        <family val="2"/>
      </rPr>
      <t>Destinée à compléter les initiatives privées</t>
    </r>
    <r>
      <rPr>
        <sz val="12"/>
        <color theme="1"/>
        <rFont val="Arial"/>
        <family val="2"/>
      </rPr>
      <t>, la promotion des exportations vise à permettre l’identification de débouchés à l’étranger, à rendre les exportateurs suisses compétitifs sur le plan international et à faciliter l’accès des entreprises suisses aux marchés étrangers. Elle est mise en œuvre par l’association de droit privé Switzerland Global Enterprise (S-GE), sur mandat du SECO. La contribution budgétisée et versée à S-GE se fonde sur l'arrêté fédéral du 15.9.2015 concernant le financement de la promotion des exportations, qui prévoit un plafond des dépenses de 94 millions pour les années 2016 à 2019.</t>
    </r>
  </si>
  <si>
    <r>
      <t xml:space="preserve">Les contributions des États de l’Association européenne de libre-échange (AELE) sont fixées chaque année sur la base d’une formule de répartition des coûts </t>
    </r>
    <r>
      <rPr>
        <i/>
        <sz val="12"/>
        <color theme="1"/>
        <rFont val="Arial"/>
        <family val="2"/>
      </rPr>
      <t>(cost-sharing formula)</t>
    </r>
    <r>
      <rPr>
        <sz val="12"/>
        <color theme="1"/>
        <rFont val="Arial"/>
        <family val="2"/>
      </rPr>
      <t xml:space="preserve">, qui fait appel à différents éléments de calcul (évolution du PIB des États membres avec prise en considération des fluctuations de change). </t>
    </r>
  </si>
  <si>
    <r>
      <t xml:space="preserve">En vertu de la </t>
    </r>
    <r>
      <rPr>
        <sz val="12"/>
        <rFont val="Arial"/>
        <family val="2"/>
      </rPr>
      <t>loi sur les travailleurs détachés</t>
    </r>
    <r>
      <rPr>
        <sz val="12"/>
        <color theme="1"/>
        <rFont val="Arial"/>
        <family val="2"/>
      </rPr>
      <t>, la Confédération indemnise les coûts liés aux tâches de contrôle assumées par les organes d’exécution. Les bénéficiaires sont les organes d’exécution cantonaux et les commissions paritaires ayant négocié les conventions collectives de travail (CCT) déclarées de force obligatoire.</t>
    </r>
  </si>
  <si>
    <r>
      <t>La Suisse est pleinement associée au 8</t>
    </r>
    <r>
      <rPr>
        <vertAlign val="superscript"/>
        <sz val="12"/>
        <color theme="1"/>
        <rFont val="Arial"/>
        <family val="2"/>
      </rPr>
      <t>e</t>
    </r>
    <r>
      <rPr>
        <sz val="12"/>
        <color theme="1"/>
        <rFont val="Arial"/>
        <family val="2"/>
      </rPr>
      <t xml:space="preserve"> programme-cadre européen de recherche et d’innovation (Horizon 2020) depuis le 1.1.2017.</t>
    </r>
  </si>
  <si>
    <r>
      <rPr>
        <sz val="12"/>
        <rFont val="Arial"/>
        <family val="2"/>
      </rPr>
      <t>À ce titre, des contributions peuvent être attribuées : — à la protection de la population contre  le bruit et les émissions de subs</t>
    </r>
    <r>
      <rPr>
        <sz val="12"/>
        <color theme="1"/>
        <rFont val="Arial"/>
        <family val="2"/>
      </rPr>
      <t xml:space="preserve">tances polluantes ; — au développement de procédures de vol respectueuses de l’environnement ; — à la recherche et au développement sur les effets du trafic aérien sur l’environnement ; — à la formation et au perfectionnement en vue d’appliquer des procédures de vol respectueuses de l’environnement. </t>
    </r>
  </si>
  <si>
    <r>
      <t>Skyguide fournit des services de navigation aérienne pour les espaces aériens des pays voisins. À l’exception de la France, les autres pays n’indemnisent ces prestations de service que partiellement (Allemagne), voire ne les indemnisent pas du tout (Italie, Autriche). Skyguide enregistre donc des pertes de revenus considérables que la Confédération, en vertu de l’art. 101</t>
    </r>
    <r>
      <rPr>
        <i/>
        <sz val="12"/>
        <color theme="1"/>
        <rFont val="Arial"/>
        <family val="2"/>
      </rPr>
      <t>b</t>
    </r>
    <r>
      <rPr>
        <sz val="12"/>
        <color theme="1"/>
        <rFont val="Arial"/>
        <family val="2"/>
      </rPr>
      <t>, LA, est habilitée à assumer en partie.</t>
    </r>
  </si>
  <si>
    <r>
      <t>Total</t>
    </r>
    <r>
      <rPr>
        <b/>
        <sz val="12"/>
        <rFont val="Arial"/>
        <family val="2"/>
      </rPr>
      <t xml:space="preserve"> général</t>
    </r>
  </si>
  <si>
    <t>Cette taxe à affectation spéciale, qui est gérée via un fonds de financement spécial, vise exclusivement à cofinancer l'optimisation ciblée des STEP. La Confédération finance, à hauteur de 75%, les frais de mise en place des installations et des équipements servant à éliminer les composés traces dans les STEP.</t>
  </si>
  <si>
    <r>
      <t>L'art. 34 de la loi sur le CO</t>
    </r>
    <r>
      <rPr>
        <vertAlign val="subscript"/>
        <sz val="12"/>
        <color theme="1"/>
        <rFont val="Arial"/>
        <family val="2"/>
      </rPr>
      <t>2</t>
    </r>
    <r>
      <rPr>
        <sz val="12"/>
        <color theme="1"/>
        <rFont val="Arial"/>
        <family val="2"/>
      </rPr>
      <t xml:space="preserve"> dispose qu'un tiers du produit de la taxe sur le CO</t>
    </r>
    <r>
      <rPr>
        <vertAlign val="subscript"/>
        <sz val="12"/>
        <color theme="1"/>
        <rFont val="Arial"/>
        <family val="2"/>
      </rPr>
      <t>2</t>
    </r>
    <r>
      <rPr>
        <sz val="12"/>
        <color theme="1"/>
        <rFont val="Arial"/>
        <family val="2"/>
      </rPr>
      <t>, mais au maximum 450 millions par an, est affecté au financement de programmes d'encouragement visant à réduire les émissions de CO</t>
    </r>
    <r>
      <rPr>
        <vertAlign val="subscript"/>
        <sz val="12"/>
        <color theme="1"/>
        <rFont val="Arial"/>
        <family val="2"/>
      </rPr>
      <t>2</t>
    </r>
    <r>
      <rPr>
        <sz val="12"/>
        <color theme="1"/>
        <rFont val="Arial"/>
        <family val="2"/>
      </rPr>
      <t xml:space="preserve"> des bâtiments (affectation partielle). La majeure partie de ces moyens va au programme Bâtiments et est versée aux cantons sous forme de contributions globales, les bénéficiaires finaux étant des particuliers et des entreprises.</t>
    </r>
  </si>
  <si>
    <r>
      <t>L’Office fédéral du sport est légalement tenu de prendre des mesures, notamment dans les domaines de la formation et du sport de compétition (art. 1, al. 2, let. b, LESp). À cet effet, le législateur prévoit, sur les sites de Macolin et de Tenero, l’exploitation d’installations sportives et la gestion d’une haute école fédérale de sport.</t>
    </r>
    <r>
      <rPr>
        <sz val="12"/>
        <color theme="1"/>
        <rFont val="Arial"/>
        <family val="2"/>
      </rPr>
      <t xml:space="preserve"> </t>
    </r>
    <r>
      <rPr>
        <sz val="12"/>
        <color rgb="FF000000"/>
        <rFont val="Arial"/>
        <family val="2"/>
      </rPr>
      <t xml:space="preserve">À ces tâches sont associées diverses prestations aux utilisateurs qui ne sont pas facturées aux bénéficiaires en fonction des coûts complets, mais selon le barème des émoluments de l’OFSPO en vigueur. La valeur nette approximative de ces prestations peut être calculée en tenant compte de l’autofinancement de l’OFSPO. Les mesures dans le domaine de la formation incluent notamment la mise en œuvre de filières d’études </t>
    </r>
    <r>
      <rPr>
        <i/>
        <sz val="12"/>
        <color rgb="FF000000"/>
        <rFont val="Arial"/>
        <family val="2"/>
      </rPr>
      <t>bachelor</t>
    </r>
    <r>
      <rPr>
        <sz val="12"/>
        <color rgb="FF000000"/>
        <rFont val="Arial"/>
        <family val="2"/>
      </rPr>
      <t xml:space="preserve"> et </t>
    </r>
    <r>
      <rPr>
        <i/>
        <sz val="12"/>
        <color rgb="FF000000"/>
        <rFont val="Arial"/>
        <family val="2"/>
      </rPr>
      <t>master</t>
    </r>
    <r>
      <rPr>
        <sz val="12"/>
        <color rgb="FF000000"/>
        <rFont val="Arial"/>
        <family val="2"/>
      </rPr>
      <t xml:space="preserve"> en sport à la HEFSM, la formation d’entraîneur professionnel et la formation de cadres de J+S. Dans le domaine du sport de compétition, il s’agit par exemple de l’exploitation des infrastructures sportives de Macolin et de Tenero, des services de diagnostic de la performance, de physiologie du sport, de médecine du sport, de physiothérapie du sport, etc.</t>
    </r>
  </si>
  <si>
    <r>
      <t>Dans le cas de l’impôt fédéral direct, les allègements fiscaux les plus importants concernent la prévoyance vieillesse (notamment les déductions pour cotisations aux 2</t>
    </r>
    <r>
      <rPr>
        <b/>
        <vertAlign val="superscript"/>
        <sz val="12"/>
        <color theme="1"/>
        <rFont val="Arial"/>
        <family val="2"/>
      </rPr>
      <t>e</t>
    </r>
    <r>
      <rPr>
        <b/>
        <sz val="12"/>
        <color theme="1"/>
        <rFont val="Arial"/>
        <family val="2"/>
      </rPr>
      <t xml:space="preserve"> et 3</t>
    </r>
    <r>
      <rPr>
        <b/>
        <vertAlign val="superscript"/>
        <sz val="12"/>
        <color theme="1"/>
        <rFont val="Arial"/>
        <family val="2"/>
      </rPr>
      <t>e</t>
    </r>
    <r>
      <rPr>
        <b/>
        <sz val="12"/>
        <color theme="1"/>
        <rFont val="Arial"/>
        <family val="2"/>
      </rPr>
      <t> piliers) et les frais professionnels (notamment les déductions pour frais de déplacement et frais de repas pris à l’extérieur). Manque à gagner estimé : 10 100 millions de francs.</t>
    </r>
  </si>
  <si>
    <r>
      <t>L’impôt sur les huiles minérales est remboursé lorsque le carburant a été utilisé par des dameuses de pistes. Cette mesure a pour but de réduire les coûts de production. Elle vise également à améliorer les conditions générales du tourisme hivernal en Suisse. Ce remboursement a été introduit le 1</t>
    </r>
    <r>
      <rPr>
        <vertAlign val="superscript"/>
        <sz val="12"/>
        <color theme="1"/>
        <rFont val="Arial"/>
        <family val="2"/>
      </rPr>
      <t>er</t>
    </r>
    <r>
      <rPr>
        <sz val="12"/>
        <color theme="1"/>
        <rFont val="Arial"/>
        <family val="2"/>
      </rPr>
      <t> octobre 2016.
La base légale est la loi du 21 juin 1996 sur l’imposition des huiles minérales (Limpmin ; RS 641.61).</t>
    </r>
  </si>
  <si>
    <r>
      <t>EXONÉRATION DE L’IMPÔT SUR LES HUILES MINÉRALES ET DE LA TAXE SUR LE CO</t>
    </r>
    <r>
      <rPr>
        <vertAlign val="subscript"/>
        <sz val="12"/>
        <color theme="1"/>
        <rFont val="Arial"/>
        <family val="2"/>
      </rPr>
      <t>2</t>
    </r>
    <r>
      <rPr>
        <sz val="12"/>
        <color theme="1"/>
        <rFont val="Arial"/>
        <family val="2"/>
      </rPr>
      <t xml:space="preserve"> POUR LES PERSONNES PRIVILÉGIÉES ET LES ORGANISATIONS INTERNATIONALES</t>
    </r>
  </si>
  <si>
    <r>
      <t>Conformément à la réglementation internationale, les personnes privilégiées (diplomates, etc.) et les organisations internationales sont exemptées de l’impôt sur les huiles minérales et de la taxe sur le CO</t>
    </r>
    <r>
      <rPr>
        <vertAlign val="subscript"/>
        <sz val="12"/>
        <color theme="1"/>
        <rFont val="Arial"/>
        <family val="2"/>
      </rPr>
      <t>2</t>
    </r>
    <r>
      <rPr>
        <sz val="12"/>
        <color theme="1"/>
        <rFont val="Arial"/>
        <family val="2"/>
      </rPr>
      <t>.
La base légale est la loi du 21 juin 1996 sur l’imposition des huiles minérales (Limpmin ; RS 641.61).</t>
    </r>
  </si>
  <si>
    <r>
      <t>L’AFD accorde, sur demande, un remboursement de 2fr.10 par m</t>
    </r>
    <r>
      <rPr>
        <vertAlign val="superscript"/>
        <sz val="12"/>
        <color theme="1"/>
        <rFont val="Arial"/>
        <family val="2"/>
      </rPr>
      <t>3</t>
    </r>
    <r>
      <rPr>
        <sz val="12"/>
        <color theme="1"/>
        <rFont val="Arial"/>
        <family val="2"/>
      </rPr>
      <t xml:space="preserve"> de bois brut transporté pour les véhicules ne servant pas uniquement au transport de bois brut. Le montant remboursé peut atteindre 25 % au maximum de la redevance totale par véhicule et par période.</t>
    </r>
  </si>
  <si>
    <r>
      <t>Estimation ; l’exonération tient compte de la fonction particulière des forains et des exploitants de cirque qui, depuis des siècles, parcouren</t>
    </r>
    <r>
      <rPr>
        <sz val="12"/>
        <rFont val="Arial"/>
        <family val="2"/>
      </rPr>
      <t>t les routes</t>
    </r>
    <r>
      <rPr>
        <sz val="12"/>
        <color theme="1"/>
        <rFont val="Arial"/>
        <family val="2"/>
      </rPr>
      <t xml:space="preserve"> pour apporter la culture et le divertissement sur le lieu de vie de leur public et considèrent par ailleurs la route comme un lieu de résidence et de travail.</t>
    </r>
  </si>
  <si>
    <r>
      <t>EXEMPTION DE LA TAXE SUR LE CO</t>
    </r>
    <r>
      <rPr>
        <vertAlign val="subscript"/>
        <sz val="12"/>
        <color theme="1"/>
        <rFont val="Arial"/>
        <family val="2"/>
      </rPr>
      <t>2</t>
    </r>
    <r>
      <rPr>
        <sz val="12"/>
        <color theme="1"/>
        <rFont val="Arial"/>
        <family val="2"/>
      </rPr>
      <t xml:space="preserve"> POUR LES GRANDS CONSOMMATEURS EXPOSÉS À LA CONCURRENCE INTERNATIONALE</t>
    </r>
  </si>
  <si>
    <r>
      <t>Les entreprises à forte intensité de CO</t>
    </r>
    <r>
      <rPr>
        <vertAlign val="subscript"/>
        <sz val="12"/>
        <color theme="1"/>
        <rFont val="Arial"/>
        <family val="2"/>
      </rPr>
      <t>2</t>
    </r>
    <r>
      <rPr>
        <sz val="12"/>
        <color theme="1"/>
        <rFont val="Arial"/>
        <family val="2"/>
      </rPr>
      <t xml:space="preserve"> peuvent être exemptées de la taxe si elles s’engagent en contrepartie à réduire leurs émissions. Les grandes entreprises à forte intensité de CO</t>
    </r>
    <r>
      <rPr>
        <vertAlign val="subscript"/>
        <sz val="12"/>
        <color theme="1"/>
        <rFont val="Arial"/>
        <family val="2"/>
      </rPr>
      <t>2</t>
    </r>
    <r>
      <rPr>
        <sz val="12"/>
        <color theme="1"/>
        <rFont val="Arial"/>
        <family val="2"/>
      </rPr>
      <t xml:space="preserve"> participent au système d’échange de quotas d’émission et sont également exemptées de la taxe sur le CO</t>
    </r>
    <r>
      <rPr>
        <vertAlign val="subscript"/>
        <sz val="12"/>
        <color theme="1"/>
        <rFont val="Arial"/>
        <family val="2"/>
      </rPr>
      <t>2</t>
    </r>
    <r>
      <rPr>
        <sz val="12"/>
        <color theme="1"/>
        <rFont val="Arial"/>
        <family val="2"/>
      </rPr>
      <t>. La base légale est la loi fédérale du 23 décembre 2011 sur la réduction des émissions de CO</t>
    </r>
    <r>
      <rPr>
        <vertAlign val="subscript"/>
        <sz val="12"/>
        <color theme="1"/>
        <rFont val="Arial"/>
        <family val="2"/>
      </rPr>
      <t>2</t>
    </r>
    <r>
      <rPr>
        <sz val="12"/>
        <color theme="1"/>
        <rFont val="Arial"/>
        <family val="2"/>
      </rPr>
      <t xml:space="preserve"> (loi sur le CO</t>
    </r>
    <r>
      <rPr>
        <vertAlign val="subscript"/>
        <sz val="12"/>
        <color theme="1"/>
        <rFont val="Arial"/>
        <family val="2"/>
      </rPr>
      <t>2</t>
    </r>
    <r>
      <rPr>
        <sz val="12"/>
        <color theme="1"/>
        <rFont val="Arial"/>
        <family val="2"/>
      </rPr>
      <t> ; RS 641.71).</t>
    </r>
  </si>
  <si>
    <r>
      <t>Remboursement de la taxe sur le CO</t>
    </r>
    <r>
      <rPr>
        <vertAlign val="subscript"/>
        <sz val="12"/>
        <color theme="1"/>
        <rFont val="Arial"/>
        <family val="2"/>
      </rPr>
      <t>2</t>
    </r>
  </si>
  <si>
    <r>
      <t>Les combustibles utilisés à des fins non énergétiques sont exonérés de la taxe sur le CO</t>
    </r>
    <r>
      <rPr>
        <vertAlign val="subscript"/>
        <sz val="12"/>
        <color theme="1"/>
        <rFont val="Arial"/>
        <family val="2"/>
      </rPr>
      <t>2</t>
    </r>
    <r>
      <rPr>
        <sz val="12"/>
        <color theme="1"/>
        <rFont val="Arial"/>
        <family val="2"/>
      </rPr>
      <t>. L’utilisation non énergétique recouvre l’affectation des combustibles à des usages techniques comme le nettoyage, le graissage, l’ajout de la substance en tant qu’additif en pharmacie, la carburation des aciers, etc. La base légale est la loi fédérale du 23 décembre 2011 sur la réduction des émissions de CO</t>
    </r>
    <r>
      <rPr>
        <vertAlign val="subscript"/>
        <sz val="12"/>
        <color theme="1"/>
        <rFont val="Arial"/>
        <family val="2"/>
      </rPr>
      <t>2</t>
    </r>
    <r>
      <rPr>
        <sz val="12"/>
        <color theme="1"/>
        <rFont val="Arial"/>
        <family val="2"/>
      </rPr>
      <t xml:space="preserve"> (loi sur le CO</t>
    </r>
    <r>
      <rPr>
        <vertAlign val="subscript"/>
        <sz val="12"/>
        <color theme="1"/>
        <rFont val="Arial"/>
        <family val="2"/>
      </rPr>
      <t>2</t>
    </r>
    <r>
      <rPr>
        <sz val="12"/>
        <color theme="1"/>
        <rFont val="Arial"/>
        <family val="2"/>
      </rPr>
      <t> ; RS 641.71).</t>
    </r>
  </si>
  <si>
    <t>Vue d'ensemble des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</si>
</sst>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CHF&quot;\ #,##0;[Red]&quot;CHF&quot;\ \-#,##0"/>
    <numFmt numFmtId="164" formatCode="&quot;CHF&quot;\ #,##0"/>
    <numFmt numFmtId="165" formatCode="&quot;CHF&quot;\ #,##0.00"/>
  </numFmts>
  <fonts count="25">
    <font>
      <sz val="11"/>
      <color theme="1"/>
      <name val="Arial"/>
      <family val="2"/>
    </font>
    <font>
      <sz val="11"/>
      <color rgb="FF9C6500"/>
      <name val="Arial"/>
      <family val="2"/>
    </font>
    <font>
      <sz val="11"/>
      <color rgb="FFFF0000"/>
      <name val="Arial"/>
      <family val="2"/>
    </font>
    <font>
      <b/>
      <sz val="16"/>
      <color theme="1"/>
      <name val="Arial"/>
      <family val="2"/>
    </font>
    <font>
      <b/>
      <sz val="9"/>
      <color indexed="81"/>
      <name val="Tahoma"/>
      <family val="2"/>
    </font>
    <font>
      <sz val="9"/>
      <color indexed="81"/>
      <name val="Tahoma"/>
      <family val="2"/>
    </font>
    <font>
      <sz val="11"/>
      <name val="Arial"/>
      <family val="2"/>
    </font>
    <font>
      <sz val="12"/>
      <color theme="1"/>
      <name val="Arial"/>
      <family val="2"/>
    </font>
    <font>
      <b/>
      <sz val="9"/>
      <color indexed="81"/>
      <name val="Segoe UI"/>
      <family val="2"/>
    </font>
    <font>
      <sz val="9"/>
      <color indexed="81"/>
      <name val="Segoe UI"/>
      <family val="2"/>
    </font>
    <font>
      <b/>
      <sz val="12"/>
      <color theme="1"/>
      <name val="Arial"/>
      <family val="2"/>
    </font>
    <font>
      <sz val="12"/>
      <name val="Arial"/>
      <family val="2"/>
    </font>
    <font>
      <sz val="12"/>
      <color rgb="FF000000"/>
      <name val="Arial"/>
      <family val="2"/>
    </font>
    <font>
      <sz val="12"/>
      <color theme="1"/>
      <name val="Calibri"/>
      <family val="2"/>
    </font>
    <font>
      <i/>
      <u/>
      <sz val="12"/>
      <color rgb="FF000000"/>
      <name val="Arial"/>
      <family val="2"/>
    </font>
    <font>
      <vertAlign val="superscript"/>
      <sz val="12"/>
      <name val="Arial"/>
      <family val="2"/>
    </font>
    <font>
      <i/>
      <sz val="12"/>
      <color theme="1"/>
      <name val="Arial"/>
      <family val="2"/>
    </font>
    <font>
      <sz val="12"/>
      <color rgb="FF333333"/>
      <name val="Arial"/>
      <family val="2"/>
    </font>
    <font>
      <vertAlign val="superscript"/>
      <sz val="12"/>
      <color theme="1"/>
      <name val="Arial"/>
      <family val="2"/>
    </font>
    <font>
      <b/>
      <sz val="12"/>
      <name val="Arial"/>
      <family val="2"/>
    </font>
    <font>
      <vertAlign val="subscript"/>
      <sz val="12"/>
      <color theme="1"/>
      <name val="Arial"/>
      <family val="2"/>
    </font>
    <font>
      <sz val="16"/>
      <color theme="1"/>
      <name val="Arial"/>
      <family val="2"/>
    </font>
    <font>
      <sz val="16"/>
      <color rgb="FF000000"/>
      <name val="Inherit"/>
    </font>
    <font>
      <i/>
      <sz val="12"/>
      <color rgb="FF000000"/>
      <name val="Arial"/>
      <family val="2"/>
    </font>
    <font>
      <b/>
      <vertAlign val="superscript"/>
      <sz val="12"/>
      <color theme="1"/>
      <name val="Arial"/>
      <family val="2"/>
    </font>
  </fonts>
  <fills count="9">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00B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2">
    <xf numFmtId="0" fontId="0" fillId="0" borderId="0"/>
    <xf numFmtId="0" fontId="1" fillId="2" borderId="0" applyNumberFormat="0" applyBorder="0" applyAlignment="0" applyProtection="0"/>
  </cellStyleXfs>
  <cellXfs count="198">
    <xf numFmtId="0" fontId="0" fillId="0" borderId="0" xfId="0"/>
    <xf numFmtId="0" fontId="3" fillId="0" borderId="0" xfId="0" applyFont="1" applyAlignment="1">
      <alignment vertical="top" wrapText="1"/>
    </xf>
    <xf numFmtId="0" fontId="0" fillId="0" borderId="0" xfId="0" applyAlignment="1">
      <alignment vertical="top" wrapText="1"/>
    </xf>
    <xf numFmtId="0" fontId="3" fillId="0" borderId="0" xfId="0" applyFont="1"/>
    <xf numFmtId="0" fontId="0" fillId="0" borderId="0" xfId="0" applyFill="1"/>
    <xf numFmtId="0" fontId="0" fillId="0" borderId="0" xfId="0" applyAlignment="1">
      <alignment wrapText="1"/>
    </xf>
    <xf numFmtId="0" fontId="3" fillId="0" borderId="0" xfId="0" applyFont="1" applyAlignment="1">
      <alignment vertical="top"/>
    </xf>
    <xf numFmtId="0" fontId="0" fillId="0" borderId="0" xfId="0" applyFill="1" applyBorder="1"/>
    <xf numFmtId="0" fontId="0" fillId="0" borderId="0" xfId="0" applyBorder="1"/>
    <xf numFmtId="0" fontId="7" fillId="0" borderId="1" xfId="0" applyFont="1" applyBorder="1" applyAlignment="1">
      <alignment wrapText="1"/>
    </xf>
    <xf numFmtId="0" fontId="0" fillId="0" borderId="0" xfId="0" applyBorder="1" applyAlignment="1">
      <alignment wrapText="1"/>
    </xf>
    <xf numFmtId="0" fontId="2" fillId="0" borderId="0" xfId="0" applyFont="1"/>
    <xf numFmtId="164" fontId="0" fillId="0" borderId="0" xfId="0" applyNumberFormat="1" applyFill="1" applyBorder="1" applyAlignment="1">
      <alignment wrapText="1"/>
    </xf>
    <xf numFmtId="0" fontId="6" fillId="0" borderId="0" xfId="0" applyFont="1"/>
    <xf numFmtId="0" fontId="0" fillId="0" borderId="29" xfId="0" applyFill="1" applyBorder="1"/>
    <xf numFmtId="164" fontId="0" fillId="0" borderId="29" xfId="0" applyNumberFormat="1" applyFill="1" applyBorder="1" applyAlignment="1">
      <alignment wrapText="1"/>
    </xf>
    <xf numFmtId="0" fontId="6" fillId="0" borderId="0" xfId="0" applyFont="1" applyBorder="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top" wrapText="1"/>
    </xf>
    <xf numFmtId="0" fontId="7" fillId="0" borderId="0" xfId="0" applyFont="1" applyAlignment="1">
      <alignment vertical="center" wrapText="1"/>
    </xf>
    <xf numFmtId="0" fontId="14" fillId="0" borderId="0" xfId="0" applyFont="1" applyAlignment="1">
      <alignment vertical="center" wrapText="1"/>
    </xf>
    <xf numFmtId="0" fontId="10" fillId="3" borderId="1" xfId="0" applyFont="1" applyFill="1" applyBorder="1"/>
    <xf numFmtId="0" fontId="10" fillId="3" borderId="1" xfId="0" applyFont="1" applyFill="1" applyBorder="1" applyAlignment="1">
      <alignment wrapText="1"/>
    </xf>
    <xf numFmtId="0" fontId="7" fillId="0" borderId="1" xfId="0" applyFont="1" applyBorder="1"/>
    <xf numFmtId="164" fontId="7" fillId="0" borderId="1" xfId="0" applyNumberFormat="1" applyFont="1" applyBorder="1"/>
    <xf numFmtId="165" fontId="7" fillId="0" borderId="1" xfId="0" applyNumberFormat="1" applyFont="1" applyBorder="1" applyAlignment="1">
      <alignment wrapText="1"/>
    </xf>
    <xf numFmtId="164" fontId="7" fillId="4" borderId="1" xfId="0" applyNumberFormat="1" applyFont="1" applyFill="1" applyBorder="1" applyAlignment="1">
      <alignment wrapText="1"/>
    </xf>
    <xf numFmtId="164" fontId="7" fillId="6" borderId="1" xfId="0" applyNumberFormat="1" applyFont="1" applyFill="1" applyBorder="1" applyAlignment="1">
      <alignment wrapText="1"/>
    </xf>
    <xf numFmtId="0" fontId="7" fillId="0" borderId="1" xfId="0" applyFont="1" applyFill="1" applyBorder="1" applyAlignment="1">
      <alignment wrapText="1"/>
    </xf>
    <xf numFmtId="164" fontId="7" fillId="0" borderId="1" xfId="0" applyNumberFormat="1" applyFont="1" applyFill="1" applyBorder="1"/>
    <xf numFmtId="164" fontId="7" fillId="0" borderId="0" xfId="0" applyNumberFormat="1" applyFont="1"/>
    <xf numFmtId="164" fontId="11" fillId="6" borderId="1" xfId="1" applyNumberFormat="1" applyFont="1" applyFill="1" applyBorder="1" applyAlignment="1">
      <alignment wrapText="1"/>
    </xf>
    <xf numFmtId="165" fontId="7" fillId="0" borderId="1" xfId="0" applyNumberFormat="1" applyFont="1" applyBorder="1"/>
    <xf numFmtId="164" fontId="17" fillId="0" borderId="1" xfId="0" applyNumberFormat="1" applyFont="1" applyBorder="1"/>
    <xf numFmtId="0" fontId="7" fillId="0" borderId="0" xfId="0" applyFont="1" applyAlignment="1">
      <alignment wrapText="1"/>
    </xf>
    <xf numFmtId="0" fontId="7" fillId="0" borderId="1" xfId="0" applyFont="1" applyFill="1" applyBorder="1"/>
    <xf numFmtId="165" fontId="7" fillId="0" borderId="1" xfId="0" applyNumberFormat="1" applyFont="1" applyFill="1" applyBorder="1" applyAlignment="1">
      <alignment wrapText="1"/>
    </xf>
    <xf numFmtId="0" fontId="11" fillId="0" borderId="1" xfId="0" applyFont="1" applyBorder="1"/>
    <xf numFmtId="0" fontId="11" fillId="0" borderId="1" xfId="0" applyFont="1" applyBorder="1" applyAlignment="1">
      <alignment wrapText="1"/>
    </xf>
    <xf numFmtId="164" fontId="11" fillId="0" borderId="1" xfId="0" applyNumberFormat="1" applyFont="1" applyBorder="1"/>
    <xf numFmtId="165" fontId="11" fillId="0" borderId="1" xfId="0" applyNumberFormat="1" applyFont="1" applyBorder="1" applyAlignment="1">
      <alignment wrapText="1"/>
    </xf>
    <xf numFmtId="164" fontId="11" fillId="4" borderId="1" xfId="0" applyNumberFormat="1" applyFont="1" applyFill="1" applyBorder="1" applyAlignment="1">
      <alignment wrapText="1"/>
    </xf>
    <xf numFmtId="164" fontId="11" fillId="4" borderId="1" xfId="1" applyNumberFormat="1" applyFont="1" applyFill="1" applyBorder="1" applyAlignment="1">
      <alignment wrapText="1"/>
    </xf>
    <xf numFmtId="164" fontId="7" fillId="0" borderId="1" xfId="0" applyNumberFormat="1" applyFont="1" applyBorder="1" applyAlignment="1">
      <alignment wrapText="1"/>
    </xf>
    <xf numFmtId="0" fontId="7" fillId="0" borderId="0" xfId="0" applyFont="1"/>
    <xf numFmtId="164" fontId="7" fillId="4" borderId="1" xfId="0" applyNumberFormat="1" applyFont="1" applyFill="1" applyBorder="1"/>
    <xf numFmtId="0" fontId="10" fillId="0" borderId="4" xfId="0" applyFont="1" applyBorder="1" applyAlignment="1">
      <alignment wrapText="1"/>
    </xf>
    <xf numFmtId="164" fontId="10" fillId="0" borderId="5" xfId="0" applyNumberFormat="1" applyFont="1" applyBorder="1"/>
    <xf numFmtId="164" fontId="10" fillId="0" borderId="6" xfId="0" applyNumberFormat="1" applyFont="1" applyBorder="1"/>
    <xf numFmtId="0" fontId="10" fillId="0" borderId="7" xfId="0" applyFont="1" applyBorder="1" applyAlignment="1">
      <alignment wrapText="1"/>
    </xf>
    <xf numFmtId="164" fontId="10" fillId="0" borderId="0" xfId="0" applyNumberFormat="1" applyFont="1" applyBorder="1"/>
    <xf numFmtId="164" fontId="10" fillId="0" borderId="8" xfId="0" applyNumberFormat="1" applyFont="1" applyBorder="1"/>
    <xf numFmtId="0" fontId="10" fillId="0" borderId="9" xfId="0" applyFont="1" applyBorder="1"/>
    <xf numFmtId="0" fontId="7" fillId="0" borderId="10" xfId="0" applyFont="1" applyBorder="1"/>
    <xf numFmtId="0" fontId="7" fillId="0" borderId="3" xfId="0" applyFont="1" applyBorder="1"/>
    <xf numFmtId="0" fontId="10" fillId="0" borderId="0" xfId="0" applyFont="1"/>
    <xf numFmtId="0" fontId="7" fillId="0" borderId="0" xfId="0" applyFont="1" applyBorder="1"/>
    <xf numFmtId="0" fontId="7" fillId="4" borderId="1" xfId="0" applyFont="1" applyFill="1" applyBorder="1"/>
    <xf numFmtId="0" fontId="7" fillId="0" borderId="29" xfId="0" applyFont="1" applyFill="1" applyBorder="1"/>
    <xf numFmtId="0" fontId="7" fillId="0" borderId="0" xfId="0" applyFont="1" applyFill="1" applyBorder="1"/>
    <xf numFmtId="0" fontId="7" fillId="6" borderId="1" xfId="0" applyFont="1" applyFill="1" applyBorder="1"/>
    <xf numFmtId="164" fontId="7" fillId="0" borderId="16" xfId="0" applyNumberFormat="1" applyFont="1" applyBorder="1"/>
    <xf numFmtId="0" fontId="7" fillId="0" borderId="16" xfId="0" applyFont="1" applyBorder="1"/>
    <xf numFmtId="0" fontId="7" fillId="0" borderId="16" xfId="0" applyFont="1" applyBorder="1" applyAlignment="1">
      <alignment wrapText="1"/>
    </xf>
    <xf numFmtId="165" fontId="7" fillId="0" borderId="16" xfId="0" applyNumberFormat="1" applyFont="1" applyBorder="1"/>
    <xf numFmtId="0" fontId="7" fillId="4" borderId="16" xfId="0" applyFont="1" applyFill="1" applyBorder="1"/>
    <xf numFmtId="0" fontId="7" fillId="6" borderId="16" xfId="0" applyFont="1" applyFill="1" applyBorder="1"/>
    <xf numFmtId="0" fontId="10" fillId="0" borderId="21" xfId="0" applyFont="1" applyBorder="1" applyAlignment="1">
      <alignment wrapText="1"/>
    </xf>
    <xf numFmtId="164" fontId="10" fillId="0" borderId="22" xfId="0" applyNumberFormat="1" applyFont="1" applyBorder="1"/>
    <xf numFmtId="164" fontId="10" fillId="0" borderId="23" xfId="0" applyNumberFormat="1" applyFont="1" applyBorder="1"/>
    <xf numFmtId="0" fontId="10" fillId="0" borderId="24" xfId="0" applyFont="1" applyBorder="1" applyAlignment="1">
      <alignment wrapText="1"/>
    </xf>
    <xf numFmtId="164" fontId="10" fillId="0" borderId="25" xfId="0" applyNumberFormat="1" applyFont="1" applyBorder="1"/>
    <xf numFmtId="0" fontId="10" fillId="0" borderId="26" xfId="0" applyFont="1" applyBorder="1"/>
    <xf numFmtId="0" fontId="7" fillId="0" borderId="27" xfId="0" applyFont="1" applyBorder="1"/>
    <xf numFmtId="0" fontId="7" fillId="0" borderId="28" xfId="0" applyFont="1" applyBorder="1"/>
    <xf numFmtId="0" fontId="21" fillId="0" borderId="0" xfId="0" applyFont="1"/>
    <xf numFmtId="0" fontId="22" fillId="0" borderId="0" xfId="0" applyFont="1" applyAlignment="1">
      <alignment wrapText="1"/>
    </xf>
    <xf numFmtId="0" fontId="21" fillId="0" borderId="0" xfId="0" applyFont="1" applyAlignment="1">
      <alignment wrapText="1"/>
    </xf>
    <xf numFmtId="0" fontId="21" fillId="0" borderId="0" xfId="0" applyFont="1" applyBorder="1"/>
    <xf numFmtId="0" fontId="10" fillId="3" borderId="13" xfId="0" applyFont="1" applyFill="1" applyBorder="1" applyAlignment="1">
      <alignment wrapText="1"/>
    </xf>
    <xf numFmtId="0" fontId="10" fillId="0" borderId="29" xfId="0" applyFont="1" applyFill="1" applyBorder="1" applyAlignment="1">
      <alignment wrapText="1"/>
    </xf>
    <xf numFmtId="0" fontId="19" fillId="0" borderId="0" xfId="0" applyFont="1" applyFill="1" applyBorder="1" applyAlignment="1">
      <alignment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7" fillId="0" borderId="0" xfId="0" applyFont="1" applyFill="1"/>
    <xf numFmtId="0" fontId="10" fillId="0" borderId="1" xfId="0" applyFont="1" applyBorder="1"/>
    <xf numFmtId="164" fontId="7" fillId="0" borderId="0" xfId="0" applyNumberFormat="1" applyFont="1" applyBorder="1"/>
    <xf numFmtId="0" fontId="7" fillId="0" borderId="0" xfId="0" applyFont="1" applyBorder="1" applyAlignment="1">
      <alignment wrapText="1"/>
    </xf>
    <xf numFmtId="0" fontId="10" fillId="0" borderId="0" xfId="0" applyFont="1" applyBorder="1"/>
    <xf numFmtId="0" fontId="7" fillId="0" borderId="1" xfId="0" applyFont="1" applyBorder="1" applyAlignment="1"/>
    <xf numFmtId="164" fontId="7" fillId="0" borderId="1" xfId="0" applyNumberFormat="1" applyFont="1" applyBorder="1" applyAlignment="1"/>
    <xf numFmtId="0" fontId="7" fillId="0" borderId="0" xfId="0" applyFont="1" applyAlignment="1"/>
    <xf numFmtId="0" fontId="7" fillId="0" borderId="0" xfId="0" applyFont="1" applyBorder="1" applyAlignment="1"/>
    <xf numFmtId="164" fontId="7" fillId="0" borderId="6" xfId="0" applyNumberFormat="1" applyFont="1" applyBorder="1"/>
    <xf numFmtId="164" fontId="7" fillId="0" borderId="8" xfId="0" applyNumberFormat="1" applyFont="1" applyBorder="1"/>
    <xf numFmtId="0" fontId="7" fillId="0" borderId="3" xfId="0" applyNumberFormat="1" applyFont="1" applyBorder="1"/>
    <xf numFmtId="0" fontId="10" fillId="3" borderId="1" xfId="0" applyFont="1" applyFill="1" applyBorder="1" applyAlignment="1">
      <alignment vertical="top" wrapText="1"/>
    </xf>
    <xf numFmtId="0" fontId="10"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10" fillId="0" borderId="1" xfId="0" applyFont="1" applyBorder="1" applyAlignment="1">
      <alignment vertical="top"/>
    </xf>
    <xf numFmtId="0" fontId="7" fillId="0" borderId="1" xfId="0" applyFont="1" applyBorder="1" applyAlignment="1">
      <alignment vertical="top"/>
    </xf>
    <xf numFmtId="0" fontId="7" fillId="0" borderId="1" xfId="0" applyFont="1" applyBorder="1" applyAlignment="1">
      <alignment vertical="top" wrapText="1"/>
    </xf>
    <xf numFmtId="164" fontId="7" fillId="0" borderId="1" xfId="0" applyNumberFormat="1" applyFont="1" applyBorder="1" applyAlignment="1">
      <alignment vertical="top"/>
    </xf>
    <xf numFmtId="164" fontId="7" fillId="4" borderId="1" xfId="0" applyNumberFormat="1" applyFont="1" applyFill="1" applyBorder="1" applyAlignment="1">
      <alignment vertical="top" wrapText="1"/>
    </xf>
    <xf numFmtId="164" fontId="7" fillId="6" borderId="1" xfId="0" applyNumberFormat="1" applyFont="1" applyFill="1" applyBorder="1" applyAlignment="1">
      <alignment vertical="top" wrapText="1"/>
    </xf>
    <xf numFmtId="164" fontId="17" fillId="0" borderId="1" xfId="0" applyNumberFormat="1" applyFont="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164" fontId="17" fillId="0" borderId="1" xfId="0" applyNumberFormat="1" applyFont="1" applyFill="1" applyBorder="1" applyAlignment="1">
      <alignment vertical="top"/>
    </xf>
    <xf numFmtId="0" fontId="7" fillId="7" borderId="1" xfId="0" applyFont="1" applyFill="1" applyBorder="1" applyAlignment="1">
      <alignment vertical="top"/>
    </xf>
    <xf numFmtId="164" fontId="7" fillId="0" borderId="0" xfId="0" applyNumberFormat="1" applyFont="1" applyAlignment="1">
      <alignment vertical="top"/>
    </xf>
    <xf numFmtId="0" fontId="10" fillId="0" borderId="9" xfId="0" applyFont="1" applyBorder="1" applyAlignment="1">
      <alignment wrapText="1"/>
    </xf>
    <xf numFmtId="0" fontId="12" fillId="0" borderId="2" xfId="0" applyFont="1" applyBorder="1" applyAlignment="1">
      <alignment vertical="center" wrapText="1"/>
    </xf>
    <xf numFmtId="0" fontId="12" fillId="0" borderId="3" xfId="0" applyFont="1" applyBorder="1" applyAlignment="1">
      <alignment vertical="center" wrapText="1"/>
    </xf>
    <xf numFmtId="164" fontId="7" fillId="0" borderId="1" xfId="0" applyNumberFormat="1" applyFont="1" applyFill="1" applyBorder="1" applyAlignment="1">
      <alignment wrapText="1"/>
    </xf>
    <xf numFmtId="0" fontId="7" fillId="5" borderId="0" xfId="0" applyFont="1" applyFill="1"/>
    <xf numFmtId="164" fontId="7" fillId="0" borderId="5" xfId="0" applyNumberFormat="1" applyFont="1" applyBorder="1"/>
    <xf numFmtId="0" fontId="12" fillId="0" borderId="3" xfId="0" applyFont="1" applyBorder="1" applyAlignment="1">
      <alignment vertical="center"/>
    </xf>
    <xf numFmtId="0" fontId="11" fillId="0" borderId="3" xfId="0" applyFont="1" applyBorder="1" applyAlignment="1">
      <alignment vertical="center" wrapText="1"/>
    </xf>
    <xf numFmtId="0" fontId="10" fillId="0" borderId="11" xfId="0" applyFont="1" applyBorder="1"/>
    <xf numFmtId="0" fontId="7" fillId="0" borderId="12" xfId="0" applyFont="1" applyBorder="1"/>
    <xf numFmtId="0" fontId="10" fillId="0" borderId="1" xfId="0" applyFont="1" applyBorder="1" applyAlignment="1">
      <alignment vertical="top" wrapText="1"/>
    </xf>
    <xf numFmtId="0" fontId="10" fillId="0" borderId="1" xfId="0" applyFont="1" applyFill="1" applyBorder="1" applyAlignment="1">
      <alignment vertical="top" wrapText="1"/>
    </xf>
    <xf numFmtId="164" fontId="10" fillId="0" borderId="1" xfId="0" applyNumberFormat="1" applyFont="1" applyBorder="1" applyAlignment="1">
      <alignment vertical="top" wrapText="1"/>
    </xf>
    <xf numFmtId="164" fontId="10" fillId="4" borderId="1" xfId="0" applyNumberFormat="1" applyFont="1" applyFill="1" applyBorder="1" applyAlignment="1">
      <alignment vertical="top" wrapText="1"/>
    </xf>
    <xf numFmtId="0" fontId="10" fillId="0" borderId="0" xfId="0" applyFont="1" applyFill="1"/>
    <xf numFmtId="0" fontId="10" fillId="0" borderId="0" xfId="0" applyFont="1" applyFill="1" applyBorder="1"/>
    <xf numFmtId="0" fontId="7" fillId="0" borderId="1" xfId="0" applyFont="1" applyFill="1" applyBorder="1" applyAlignment="1">
      <alignment vertical="top" wrapText="1"/>
    </xf>
    <xf numFmtId="164" fontId="11" fillId="0" borderId="1" xfId="0" applyNumberFormat="1" applyFont="1" applyFill="1" applyBorder="1" applyAlignment="1">
      <alignment wrapText="1"/>
    </xf>
    <xf numFmtId="164" fontId="7" fillId="0" borderId="1" xfId="0" applyNumberFormat="1" applyFont="1" applyBorder="1" applyAlignment="1">
      <alignment vertical="top" wrapText="1"/>
    </xf>
    <xf numFmtId="0" fontId="7" fillId="8" borderId="1" xfId="0" applyFont="1" applyFill="1" applyBorder="1" applyAlignment="1">
      <alignment vertical="top"/>
    </xf>
    <xf numFmtId="0" fontId="7" fillId="8" borderId="1" xfId="0" applyFont="1" applyFill="1" applyBorder="1" applyAlignment="1">
      <alignment vertical="top" wrapText="1"/>
    </xf>
    <xf numFmtId="164" fontId="7" fillId="8" borderId="1" xfId="0" applyNumberFormat="1" applyFont="1" applyFill="1" applyBorder="1" applyAlignment="1">
      <alignment vertical="top" wrapText="1"/>
    </xf>
    <xf numFmtId="165" fontId="10" fillId="0" borderId="1" xfId="0" applyNumberFormat="1" applyFont="1" applyBorder="1" applyAlignment="1">
      <alignment vertical="top" wrapText="1"/>
    </xf>
    <xf numFmtId="0" fontId="7" fillId="8" borderId="0" xfId="0" applyFont="1" applyFill="1" applyBorder="1"/>
    <xf numFmtId="0" fontId="7" fillId="8" borderId="0" xfId="0" applyFont="1" applyFill="1"/>
    <xf numFmtId="0" fontId="10" fillId="0" borderId="16" xfId="0" applyFont="1" applyBorder="1" applyAlignment="1">
      <alignment vertical="top"/>
    </xf>
    <xf numFmtId="0" fontId="10" fillId="0" borderId="16" xfId="0" applyFont="1" applyBorder="1" applyAlignment="1">
      <alignment vertical="top" wrapText="1"/>
    </xf>
    <xf numFmtId="0" fontId="10" fillId="0" borderId="16" xfId="0" applyFont="1" applyFill="1" applyBorder="1" applyAlignment="1">
      <alignment vertical="top" wrapText="1"/>
    </xf>
    <xf numFmtId="164" fontId="10" fillId="0" borderId="16" xfId="0" applyNumberFormat="1" applyFont="1" applyBorder="1" applyAlignment="1">
      <alignment vertical="top" wrapText="1"/>
    </xf>
    <xf numFmtId="164" fontId="10" fillId="4" borderId="16" xfId="0" applyNumberFormat="1" applyFont="1" applyFill="1" applyBorder="1" applyAlignment="1">
      <alignment vertical="top" wrapText="1"/>
    </xf>
    <xf numFmtId="0" fontId="7" fillId="8" borderId="15" xfId="0" applyFont="1" applyFill="1" applyBorder="1" applyAlignment="1">
      <alignment vertical="top"/>
    </xf>
    <xf numFmtId="0" fontId="10" fillId="8" borderId="17" xfId="0" applyFont="1" applyFill="1" applyBorder="1" applyAlignment="1">
      <alignment vertical="top"/>
    </xf>
    <xf numFmtId="0" fontId="10" fillId="8" borderId="18" xfId="0" applyFont="1" applyFill="1" applyBorder="1" applyAlignment="1">
      <alignment vertical="top" wrapText="1"/>
    </xf>
    <xf numFmtId="0" fontId="10" fillId="0" borderId="18" xfId="0" applyFont="1" applyFill="1" applyBorder="1" applyAlignment="1">
      <alignment vertical="top" wrapText="1"/>
    </xf>
    <xf numFmtId="164" fontId="10" fillId="8" borderId="18" xfId="0" applyNumberFormat="1" applyFont="1" applyFill="1" applyBorder="1" applyAlignment="1">
      <alignment vertical="top" wrapText="1"/>
    </xf>
    <xf numFmtId="164" fontId="10" fillId="4" borderId="18" xfId="0" applyNumberFormat="1" applyFont="1" applyFill="1" applyBorder="1" applyAlignment="1">
      <alignment vertical="top" wrapText="1"/>
    </xf>
    <xf numFmtId="0" fontId="10" fillId="8" borderId="1" xfId="0" applyFont="1" applyFill="1" applyBorder="1" applyAlignment="1">
      <alignment vertical="top" wrapText="1"/>
    </xf>
    <xf numFmtId="0" fontId="10" fillId="8" borderId="0" xfId="0" applyFont="1" applyFill="1" applyBorder="1"/>
    <xf numFmtId="0" fontId="10" fillId="8" borderId="5" xfId="0" applyFont="1" applyFill="1" applyBorder="1"/>
    <xf numFmtId="0" fontId="7" fillId="0" borderId="19" xfId="0" applyFont="1" applyBorder="1" applyAlignment="1">
      <alignment vertical="top"/>
    </xf>
    <xf numFmtId="165" fontId="7" fillId="0" borderId="1" xfId="0" applyNumberFormat="1" applyFont="1" applyBorder="1" applyAlignment="1">
      <alignment vertical="top" wrapText="1"/>
    </xf>
    <xf numFmtId="6" fontId="7" fillId="0" borderId="1" xfId="0" applyNumberFormat="1" applyFont="1" applyBorder="1" applyAlignment="1">
      <alignment horizontal="right" vertical="top"/>
    </xf>
    <xf numFmtId="6" fontId="7" fillId="0" borderId="18" xfId="0" applyNumberFormat="1" applyFont="1" applyBorder="1" applyAlignment="1">
      <alignment horizontal="right" vertical="top"/>
    </xf>
    <xf numFmtId="6" fontId="7" fillId="0" borderId="20" xfId="0" applyNumberFormat="1" applyFont="1" applyBorder="1" applyAlignment="1">
      <alignment horizontal="right" vertical="top"/>
    </xf>
    <xf numFmtId="6" fontId="7" fillId="0" borderId="0" xfId="0" applyNumberFormat="1" applyFont="1" applyAlignment="1">
      <alignment horizontal="right" vertical="top"/>
    </xf>
    <xf numFmtId="0" fontId="7" fillId="8" borderId="10" xfId="0" applyFont="1" applyFill="1" applyBorder="1"/>
    <xf numFmtId="0" fontId="7" fillId="0" borderId="18" xfId="0" applyFont="1" applyBorder="1" applyAlignment="1">
      <alignment vertical="top"/>
    </xf>
    <xf numFmtId="0" fontId="7" fillId="0" borderId="18" xfId="0" applyFont="1" applyBorder="1" applyAlignment="1">
      <alignment vertical="top" wrapText="1"/>
    </xf>
    <xf numFmtId="0" fontId="7" fillId="0" borderId="18" xfId="0" applyFont="1" applyFill="1" applyBorder="1" applyAlignment="1">
      <alignment vertical="top" wrapText="1"/>
    </xf>
    <xf numFmtId="165" fontId="7" fillId="0" borderId="18" xfId="0" applyNumberFormat="1" applyFont="1" applyBorder="1" applyAlignment="1">
      <alignment vertical="top" wrapText="1"/>
    </xf>
    <xf numFmtId="165" fontId="7" fillId="0" borderId="1" xfId="0" applyNumberFormat="1" applyFont="1" applyBorder="1" applyAlignment="1">
      <alignment horizontal="right" vertical="top"/>
    </xf>
    <xf numFmtId="164" fontId="7" fillId="4" borderId="18" xfId="0" applyNumberFormat="1" applyFont="1" applyFill="1" applyBorder="1" applyAlignment="1">
      <alignment vertical="top" wrapText="1"/>
    </xf>
    <xf numFmtId="0" fontId="7" fillId="8" borderId="18" xfId="0" applyFont="1" applyFill="1" applyBorder="1" applyAlignment="1">
      <alignment vertical="top"/>
    </xf>
    <xf numFmtId="0" fontId="7" fillId="8" borderId="18" xfId="0" applyFont="1" applyFill="1" applyBorder="1" applyAlignment="1">
      <alignment vertical="top" wrapText="1"/>
    </xf>
    <xf numFmtId="164" fontId="7" fillId="8" borderId="18" xfId="0" applyNumberFormat="1" applyFont="1" applyFill="1" applyBorder="1" applyAlignment="1">
      <alignment vertical="top" wrapText="1"/>
    </xf>
    <xf numFmtId="0" fontId="10" fillId="8" borderId="18" xfId="0" applyFont="1" applyFill="1" applyBorder="1" applyAlignment="1">
      <alignment vertical="top"/>
    </xf>
    <xf numFmtId="0" fontId="10" fillId="8" borderId="0" xfId="0" applyFont="1" applyFill="1"/>
    <xf numFmtId="0" fontId="10" fillId="8" borderId="1" xfId="0" applyFont="1" applyFill="1" applyBorder="1" applyAlignment="1">
      <alignment vertical="top"/>
    </xf>
    <xf numFmtId="0" fontId="11" fillId="0" borderId="1" xfId="0" applyFont="1" applyBorder="1" applyAlignment="1">
      <alignment vertical="top" wrapText="1"/>
    </xf>
    <xf numFmtId="164" fontId="7" fillId="0" borderId="1" xfId="0" applyNumberFormat="1" applyFont="1" applyFill="1" applyBorder="1" applyAlignment="1">
      <alignment vertical="top" wrapText="1"/>
    </xf>
    <xf numFmtId="0" fontId="21" fillId="0" borderId="0" xfId="0" applyFont="1" applyAlignment="1">
      <alignment vertical="top"/>
    </xf>
    <xf numFmtId="0" fontId="21" fillId="0" borderId="0" xfId="0" applyFont="1" applyFill="1"/>
    <xf numFmtId="0" fontId="21" fillId="0" borderId="0" xfId="0" applyFont="1" applyFill="1" applyBorder="1"/>
    <xf numFmtId="0" fontId="19" fillId="3" borderId="1" xfId="0" applyFont="1" applyFill="1" applyBorder="1" applyAlignment="1">
      <alignment vertical="top" wrapText="1"/>
    </xf>
    <xf numFmtId="6" fontId="7" fillId="0" borderId="1" xfId="0" applyNumberFormat="1" applyFont="1" applyBorder="1" applyAlignment="1">
      <alignment vertical="top"/>
    </xf>
    <xf numFmtId="6" fontId="7" fillId="0" borderId="18" xfId="0" applyNumberFormat="1" applyFont="1" applyBorder="1" applyAlignment="1">
      <alignment vertical="top"/>
    </xf>
    <xf numFmtId="6" fontId="7" fillId="0" borderId="0" xfId="0" applyNumberFormat="1" applyFont="1" applyAlignment="1">
      <alignment vertical="top"/>
    </xf>
    <xf numFmtId="0" fontId="10" fillId="0" borderId="4" xfId="0" applyFont="1" applyBorder="1" applyAlignment="1">
      <alignment vertical="top" wrapText="1"/>
    </xf>
    <xf numFmtId="164" fontId="7" fillId="0" borderId="5" xfId="0" applyNumberFormat="1" applyFont="1" applyBorder="1" applyAlignment="1">
      <alignment vertical="top"/>
    </xf>
    <xf numFmtId="164" fontId="7" fillId="0" borderId="6" xfId="0" applyNumberFormat="1" applyFont="1" applyBorder="1" applyAlignment="1">
      <alignment vertical="top"/>
    </xf>
    <xf numFmtId="0" fontId="10" fillId="0" borderId="7" xfId="0" applyFont="1" applyBorder="1" applyAlignment="1">
      <alignment vertical="top" wrapText="1"/>
    </xf>
    <xf numFmtId="164" fontId="7" fillId="0" borderId="0" xfId="0" applyNumberFormat="1" applyFont="1" applyBorder="1" applyAlignment="1">
      <alignment vertical="top"/>
    </xf>
    <xf numFmtId="164" fontId="7" fillId="0" borderId="8" xfId="0" applyNumberFormat="1" applyFont="1" applyBorder="1" applyAlignment="1">
      <alignment vertical="top"/>
    </xf>
    <xf numFmtId="0" fontId="10" fillId="0" borderId="9" xfId="0" applyFont="1" applyBorder="1" applyAlignment="1">
      <alignment vertical="top"/>
    </xf>
    <xf numFmtId="0" fontId="7" fillId="0" borderId="10" xfId="0" applyFont="1" applyBorder="1" applyAlignment="1">
      <alignment vertical="top"/>
    </xf>
    <xf numFmtId="0" fontId="7" fillId="0" borderId="3" xfId="0" applyFont="1" applyBorder="1" applyAlignment="1">
      <alignment vertical="top"/>
    </xf>
    <xf numFmtId="0" fontId="10" fillId="0" borderId="1" xfId="0" applyFont="1" applyFill="1" applyBorder="1" applyAlignment="1">
      <alignment wrapText="1"/>
    </xf>
    <xf numFmtId="0" fontId="7" fillId="4" borderId="1" xfId="0" applyFont="1" applyFill="1" applyBorder="1" applyAlignment="1">
      <alignment vertical="top" wrapText="1"/>
    </xf>
    <xf numFmtId="0" fontId="7" fillId="6" borderId="1" xfId="0" applyFont="1" applyFill="1" applyBorder="1" applyAlignment="1">
      <alignment vertical="top" wrapText="1"/>
    </xf>
    <xf numFmtId="0" fontId="11" fillId="6" borderId="1" xfId="0" applyFont="1" applyFill="1" applyBorder="1" applyAlignment="1">
      <alignment vertical="top" wrapText="1"/>
    </xf>
    <xf numFmtId="165" fontId="7" fillId="0" borderId="0" xfId="0" applyNumberFormat="1" applyFont="1" applyAlignment="1">
      <alignment horizontal="right" vertical="top"/>
    </xf>
    <xf numFmtId="0" fontId="10" fillId="0" borderId="13" xfId="0" applyFont="1" applyBorder="1" applyAlignment="1">
      <alignment vertical="top"/>
    </xf>
    <xf numFmtId="0" fontId="10" fillId="0" borderId="14" xfId="0" applyFont="1" applyBorder="1" applyAlignment="1">
      <alignment vertical="top"/>
    </xf>
    <xf numFmtId="0" fontId="10" fillId="0" borderId="15" xfId="0" applyFont="1" applyBorder="1" applyAlignment="1">
      <alignment vertical="top"/>
    </xf>
  </cellXfs>
  <cellStyles count="2">
    <cellStyle name="Neutral" xfId="1" builtinId="2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1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3B28307-E8DF-4A30-948A-B1882D9EF35C}" diskRevisions="1" revisionId="123" version="2">
  <header guid="{E1DF15A7-A154-4FB5-9925-BFFC3250EB61}" dateTime="2021-11-10T12:57:10" maxSheetId="12" userName="Maschemer Andreas SECO" r:id="rId18">
    <sheetIdMap count="11">
      <sheetId val="1"/>
      <sheetId val="2"/>
      <sheetId val="3"/>
      <sheetId val="4"/>
      <sheetId val="5"/>
      <sheetId val="6"/>
      <sheetId val="7"/>
      <sheetId val="8"/>
      <sheetId val="9"/>
      <sheetId val="10"/>
      <sheetId val="11"/>
    </sheetIdMap>
  </header>
  <header guid="{13B28307-E8DF-4A30-948A-B1882D9EF35C}" dateTime="2021-11-22T18:22:05" maxSheetId="12" userName="Maschemer Andreas SECO" r:id="rId19">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4DF745-36B4-4ED8-B352-D91C06FE1CD8}" action="delete"/>
  <rdn rId="0" localSheetId="1" customView="1" name="Z_DF4DF745_36B4_4ED8_B352_D91C06FE1CD8_.wvu.PrintArea" hidden="1" oldHidden="1">
    <formula>'Critères d''affectation'!$A$1:$A$22</formula>
    <oldFormula>'Critères d''affectation'!$A$1:$A$22</oldFormula>
  </rdn>
  <rdn rId="0" localSheetId="2" customView="1" name="Z_DF4DF745_36B4_4ED8_B352_D91C06FE1CD8_.wvu.PrintArea" hidden="1" oldHidden="1">
    <formula>'(1) Contributions'!$A$1:$N$280</formula>
    <oldFormula>'(1) Contributions'!$A$1:$N$280</oldFormula>
  </rdn>
  <rdn rId="0" localSheetId="2" customView="1" name="Z_DF4DF745_36B4_4ED8_B352_D91C06FE1CD8_.wvu.FilterData" hidden="1" oldHidden="1">
    <formula>'(1) Contributions'!$A$3:$N$3</formula>
    <oldFormula>'(1) Contributions'!$A$3:$N$3</oldFormula>
  </rdn>
  <rdn rId="0" localSheetId="3" customView="1" name="Z_DF4DF745_36B4_4ED8_B352_D91C06FE1CD8_.wvu.PrintArea" hidden="1" oldHidden="1">
    <formula>'(2) Contributions aux investiss'!$A$1:$N$33</formula>
    <oldFormula>'(2) Contributions aux investiss'!$A$1:$N$33</oldFormula>
  </rdn>
  <rdn rId="0" localSheetId="3" customView="1" name="Z_DF4DF745_36B4_4ED8_B352_D91C06FE1CD8_.wvu.FilterData" hidden="1" oldHidden="1">
    <formula>'(2) Contributions aux investiss'!$A$3:$N$3</formula>
    <oldFormula>'(2) Contributions aux investiss'!$A$3:$N$3</oldFormula>
  </rdn>
  <rdn rId="0" localSheetId="4" customView="1" name="Z_DF4DF745_36B4_4ED8_B352_D91C06FE1CD8_.wvu.PrintArea" hidden="1" oldHidden="1">
    <formula>'(3) Engagements financiers'!$A$1:$I$33</formula>
    <oldFormula>'(3) Engagements financiers'!$A$1:$I$33</oldFormula>
  </rdn>
  <rdn rId="0" localSheetId="4" customView="1" name="Z_DF4DF745_36B4_4ED8_B352_D91C06FE1CD8_.wvu.FilterData" hidden="1" oldHidden="1">
    <formula>'(3) Engagements financiers'!$A$3:$I$3</formula>
    <oldFormula>'(3) Engagements financiers'!$A$3:$I$3</oldFormula>
  </rdn>
  <rdn rId="0" localSheetId="5" customView="1" name="Z_DF4DF745_36B4_4ED8_B352_D91C06FE1CD8_.wvu.FilterData" hidden="1" oldHidden="1">
    <formula>'(4) Prêts à taux réduit'!$A$3:$J$3</formula>
    <oldFormula>'(4) Prêts à taux réduit'!$A$3:$J$3</oldFormula>
  </rdn>
  <rdn rId="0" localSheetId="6" customView="1" name="Z_DF4DF745_36B4_4ED8_B352_D91C06FE1CD8_.wvu.FilterData" hidden="1" oldHidden="1">
    <formula>'(5) Vente de biens et services'!$A$3:$M$3</formula>
    <oldFormula>'(5) Vente de biens et services'!$A$3:$M$3</oldFormula>
  </rdn>
  <rdn rId="0" localSheetId="7" customView="1" name="Z_DF4DF745_36B4_4ED8_B352_D91C06FE1CD8_.wvu.PrintArea" hidden="1" oldHidden="1">
    <formula>'(6) Octroi de droits spéciaux'!$A$1:$L$18</formula>
    <oldFormula>'(6) Octroi de droits spéciaux'!$A$1:$L$18</oldFormula>
  </rdn>
  <rdn rId="0" localSheetId="7" customView="1" name="Z_DF4DF745_36B4_4ED8_B352_D91C06FE1CD8_.wvu.FilterData" hidden="1" oldHidden="1">
    <formula>'(6) Octroi de droits spéciaux'!$A$3:$L$3</formula>
    <oldFormula>'(6) Octroi de droits spéciaux'!$A$3:$L$3</oldFormula>
  </rdn>
  <rdn rId="0" localSheetId="8" customView="1" name="Z_DF4DF745_36B4_4ED8_B352_D91C06FE1CD8_.wvu.FilterData" hidden="1" oldHidden="1">
    <formula>'(7) Abandon de créances'!$A$3:$M$3</formula>
    <oldFormula>'(7) Abandon de créances'!$A$3:$M$3</oldFormula>
  </rdn>
  <rdn rId="0" localSheetId="9" customView="1" name="Z_DF4DF745_36B4_4ED8_B352_D91C06FE1CD8_.wvu.PrintArea" hidden="1" oldHidden="1">
    <formula>'(8) Allègements fiscaux'!$A:$M</formula>
    <oldFormula>'(8) Allègements fiscaux'!$A:$M</oldFormula>
  </rdn>
  <rdn rId="0" localSheetId="9" customView="1" name="Z_DF4DF745_36B4_4ED8_B352_D91C06FE1CD8_.wvu.FilterData" hidden="1" oldHidden="1">
    <formula>'(8) Allègements fiscaux'!$A$3:$M$3</formula>
    <oldFormula>'(8) Allègements fiscaux'!$A$3:$M$3</oldFormula>
  </rdn>
  <rdn rId="0" localSheetId="10" customView="1" name="Z_DF4DF745_36B4_4ED8_B352_D91C06FE1CD8_.wvu.FilterData" hidden="1" oldHidden="1">
    <formula>'(9) Exonération des redevances'!$A$3:$M$3</formula>
    <oldFormula>'(9) Exonération des redevances'!$A$3:$M$3</oldFormula>
  </rdn>
  <rdn rId="0" localSheetId="11" customView="1" name="Z_DF4DF745_36B4_4ED8_B352_D91C06FE1CD8_.wvu.FilterData" hidden="1" oldHidden="1">
    <formula>'(10) Participations publiques'!$A$3:$H$3</formula>
    <oldFormula>'(10) Participations publiques'!$A$3:$H$3</oldFormula>
  </rdn>
  <rcv guid="{DF4DF745-36B4-4ED8-B352-D91C06FE1CD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E5:F5" start="0" length="2147483647">
    <dxf>
      <font>
        <color theme="1"/>
      </font>
    </dxf>
  </rfmt>
  <rfmt sheetId="9" sqref="F19:F21" start="0" length="2147483647">
    <dxf>
      <font>
        <color theme="1"/>
      </font>
    </dxf>
  </rfmt>
  <rdn rId="0" localSheetId="1" customView="1" name="Z_DF4DF745_36B4_4ED8_B352_D91C06FE1CD8_.wvu.PrintArea" hidden="1" oldHidden="1">
    <formula>'Critères d''affectation'!$A$1:$A$22</formula>
  </rdn>
  <rdn rId="0" localSheetId="2" customView="1" name="Z_DF4DF745_36B4_4ED8_B352_D91C06FE1CD8_.wvu.PrintArea" hidden="1" oldHidden="1">
    <formula>'(1) Contributions'!$A$1:$N$280</formula>
  </rdn>
  <rdn rId="0" localSheetId="2" customView="1" name="Z_DF4DF745_36B4_4ED8_B352_D91C06FE1CD8_.wvu.FilterData" hidden="1" oldHidden="1">
    <formula>'(1) Contributions'!$A$3:$N$3</formula>
  </rdn>
  <rdn rId="0" localSheetId="3" customView="1" name="Z_DF4DF745_36B4_4ED8_B352_D91C06FE1CD8_.wvu.PrintArea" hidden="1" oldHidden="1">
    <formula>'(2) Contributions aux investiss'!$A$1:$N$33</formula>
  </rdn>
  <rdn rId="0" localSheetId="3" customView="1" name="Z_DF4DF745_36B4_4ED8_B352_D91C06FE1CD8_.wvu.FilterData" hidden="1" oldHidden="1">
    <formula>'(2) Contributions aux investiss'!$A$3:$N$3</formula>
  </rdn>
  <rdn rId="0" localSheetId="4" customView="1" name="Z_DF4DF745_36B4_4ED8_B352_D91C06FE1CD8_.wvu.PrintArea" hidden="1" oldHidden="1">
    <formula>'(3) Engagements financiers'!$A$1:$I$33</formula>
  </rdn>
  <rdn rId="0" localSheetId="4" customView="1" name="Z_DF4DF745_36B4_4ED8_B352_D91C06FE1CD8_.wvu.FilterData" hidden="1" oldHidden="1">
    <formula>'(3) Engagements financiers'!$A$3:$I$3</formula>
  </rdn>
  <rdn rId="0" localSheetId="5" customView="1" name="Z_DF4DF745_36B4_4ED8_B352_D91C06FE1CD8_.wvu.FilterData" hidden="1" oldHidden="1">
    <formula>'(4) Prêts à taux réduit'!$A$3:$J$3</formula>
  </rdn>
  <rdn rId="0" localSheetId="6" customView="1" name="Z_DF4DF745_36B4_4ED8_B352_D91C06FE1CD8_.wvu.FilterData" hidden="1" oldHidden="1">
    <formula>'(5) Vente de biens et services'!$A$3:$M$3</formula>
  </rdn>
  <rdn rId="0" localSheetId="7" customView="1" name="Z_DF4DF745_36B4_4ED8_B352_D91C06FE1CD8_.wvu.PrintArea" hidden="1" oldHidden="1">
    <formula>'(6) Octroi de droits spéciaux'!$A$1:$L$18</formula>
  </rdn>
  <rdn rId="0" localSheetId="7" customView="1" name="Z_DF4DF745_36B4_4ED8_B352_D91C06FE1CD8_.wvu.FilterData" hidden="1" oldHidden="1">
    <formula>'(6) Octroi de droits spéciaux'!$A$3:$L$3</formula>
  </rdn>
  <rdn rId="0" localSheetId="8" customView="1" name="Z_DF4DF745_36B4_4ED8_B352_D91C06FE1CD8_.wvu.FilterData" hidden="1" oldHidden="1">
    <formula>'(7) Abandon de créances'!$A$3:$M$3</formula>
  </rdn>
  <rdn rId="0" localSheetId="9" customView="1" name="Z_DF4DF745_36B4_4ED8_B352_D91C06FE1CD8_.wvu.PrintArea" hidden="1" oldHidden="1">
    <formula>'(8) Allègements fiscaux'!$A:$M</formula>
  </rdn>
  <rdn rId="0" localSheetId="9" customView="1" name="Z_DF4DF745_36B4_4ED8_B352_D91C06FE1CD8_.wvu.FilterData" hidden="1" oldHidden="1">
    <formula>'(8) Allègements fiscaux'!$A$3:$M$3</formula>
  </rdn>
  <rdn rId="0" localSheetId="10" customView="1" name="Z_DF4DF745_36B4_4ED8_B352_D91C06FE1CD8_.wvu.FilterData" hidden="1" oldHidden="1">
    <formula>'(9) Exonération des redevances'!$A$3:$M$3</formula>
  </rdn>
  <rdn rId="0" localSheetId="11" customView="1" name="Z_DF4DF745_36B4_4ED8_B352_D91C06FE1CD8_.wvu.FilterData" hidden="1" oldHidden="1">
    <formula>'(10) Participations publiques'!$A$3:$H$3</formula>
  </rdn>
  <rcv guid="{DF4DF745-36B4-4ED8-B352-D91C06FE1CD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view="pageBreakPreview" zoomScale="60" zoomScaleNormal="80" workbookViewId="0">
      <selection activeCell="F14" sqref="F14"/>
    </sheetView>
  </sheetViews>
  <sheetFormatPr baseColWidth="10" defaultRowHeight="14.25"/>
  <cols>
    <col min="1" max="1" width="106.125" style="2" customWidth="1"/>
  </cols>
  <sheetData>
    <row r="1" spans="1:1" ht="20.25">
      <c r="A1" s="1" t="s">
        <v>0</v>
      </c>
    </row>
    <row r="3" spans="1:1" ht="15.75">
      <c r="A3" s="17" t="s">
        <v>1</v>
      </c>
    </row>
    <row r="4" spans="1:1" ht="45">
      <c r="A4" s="18" t="s">
        <v>1311</v>
      </c>
    </row>
    <row r="5" spans="1:1" ht="15">
      <c r="A5" s="19" t="s">
        <v>1313</v>
      </c>
    </row>
    <row r="6" spans="1:1" ht="15.75">
      <c r="A6" s="20"/>
    </row>
    <row r="7" spans="1:1" ht="15.75">
      <c r="A7" s="17" t="s">
        <v>2</v>
      </c>
    </row>
    <row r="8" spans="1:1" ht="82.5" customHeight="1">
      <c r="A8" s="19" t="s">
        <v>1310</v>
      </c>
    </row>
    <row r="9" spans="1:1" ht="45">
      <c r="A9" s="18" t="s">
        <v>1312</v>
      </c>
    </row>
    <row r="10" spans="1:1" ht="15.75">
      <c r="A10" s="20"/>
    </row>
    <row r="11" spans="1:1" ht="15.75">
      <c r="A11" s="17" t="s">
        <v>1308</v>
      </c>
    </row>
    <row r="12" spans="1:1" ht="18.75" customHeight="1">
      <c r="A12" s="21" t="s">
        <v>3</v>
      </c>
    </row>
    <row r="13" spans="1:1" ht="17.25" customHeight="1">
      <c r="A13" s="22" t="s">
        <v>4</v>
      </c>
    </row>
    <row r="14" spans="1:1" ht="30">
      <c r="A14" s="19" t="s">
        <v>5</v>
      </c>
    </row>
    <row r="15" spans="1:1" ht="156.75" customHeight="1">
      <c r="A15" s="18" t="s">
        <v>1314</v>
      </c>
    </row>
    <row r="16" spans="1:1" ht="20.25" customHeight="1">
      <c r="A16" s="22" t="s">
        <v>6</v>
      </c>
    </row>
    <row r="17" spans="1:1" ht="110.25" customHeight="1">
      <c r="A17" s="19" t="s">
        <v>7</v>
      </c>
    </row>
    <row r="18" spans="1:1" ht="24.75" customHeight="1">
      <c r="A18" s="22" t="s">
        <v>8</v>
      </c>
    </row>
    <row r="19" spans="1:1" ht="30">
      <c r="A19" s="19" t="s">
        <v>9</v>
      </c>
    </row>
    <row r="20" spans="1:1" ht="15.75">
      <c r="A20" s="20"/>
    </row>
    <row r="21" spans="1:1" ht="15.75">
      <c r="A21" s="17" t="s">
        <v>10</v>
      </c>
    </row>
    <row r="22" spans="1:1" ht="15">
      <c r="A22" s="19" t="s">
        <v>11</v>
      </c>
    </row>
  </sheetData>
  <customSheetViews>
    <customSheetView guid="{DF4DF745-36B4-4ED8-B352-D91C06FE1CD8}" scale="60" showPageBreaks="1" printArea="1" view="pageBreakPreview">
      <selection activeCell="F14" sqref="F14"/>
      <pageMargins left="0.25" right="0.25" top="0.75" bottom="0.75" header="0.3" footer="0.3"/>
      <pageSetup paperSize="9" orientation="portrait" r:id="rId1"/>
    </customSheetView>
    <customSheetView guid="{2DC53772-A90B-4006-97E6-B2B7641C047A}" scale="60" showPageBreaks="1" printArea="1" view="pageBreakPreview">
      <selection activeCell="F14" sqref="F14"/>
      <pageMargins left="0.25" right="0.25" top="0.75" bottom="0.75" header="0.3" footer="0.3"/>
      <pageSetup paperSize="9" orientation="portrait" r:id="rId2"/>
    </customSheetView>
    <customSheetView guid="{7F5DEDAA-56F9-491D-8F3E-FBCC241592D5}" scale="80">
      <selection activeCell="A17" sqref="A17"/>
      <pageMargins left="0.7" right="0.7" top="0.78740157499999996" bottom="0.78740157499999996" header="0.3" footer="0.3"/>
      <pageSetup paperSize="9" orientation="portrait" r:id="rId3"/>
    </customSheetView>
  </customSheetViews>
  <pageMargins left="0.25" right="0.25"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60" zoomScaleNormal="55" workbookViewId="0">
      <selection activeCell="F5" sqref="F5"/>
    </sheetView>
  </sheetViews>
  <sheetFormatPr baseColWidth="10" defaultColWidth="10.625" defaultRowHeight="15"/>
  <cols>
    <col min="1" max="1" width="3.625" style="100" customWidth="1"/>
    <col min="2" max="2" width="13.125" style="100" bestFit="1" customWidth="1"/>
    <col min="3" max="3" width="50.625" style="100" customWidth="1"/>
    <col min="4" max="4" width="22.75" style="100" customWidth="1"/>
    <col min="5" max="5" width="22" style="100" customWidth="1"/>
    <col min="6" max="6" width="22.25" style="100" customWidth="1"/>
    <col min="7" max="7" width="19.625" style="100" customWidth="1"/>
    <col min="8" max="8" width="19.5" style="100" customWidth="1"/>
    <col min="9" max="9" width="19.625" style="100" customWidth="1"/>
    <col min="10" max="10" width="18.625" style="100" customWidth="1"/>
    <col min="11" max="11" width="19.125" style="100" customWidth="1"/>
    <col min="12" max="12" width="19.25" style="100" customWidth="1"/>
    <col min="13" max="13" width="90.625" style="100" customWidth="1"/>
    <col min="14" max="16384" width="10.625" style="100"/>
  </cols>
  <sheetData>
    <row r="1" spans="1:13" s="174" customFormat="1" ht="20.25">
      <c r="A1" s="6" t="s">
        <v>244</v>
      </c>
    </row>
    <row r="3" spans="1:13" ht="61.5" customHeight="1">
      <c r="A3" s="98" t="s">
        <v>13</v>
      </c>
      <c r="B3" s="98" t="s">
        <v>14</v>
      </c>
      <c r="C3" s="98" t="s">
        <v>15</v>
      </c>
      <c r="D3" s="98" t="s">
        <v>16</v>
      </c>
      <c r="E3" s="98" t="s">
        <v>17</v>
      </c>
      <c r="F3" s="98" t="s">
        <v>18</v>
      </c>
      <c r="G3" s="98" t="s">
        <v>19</v>
      </c>
      <c r="H3" s="98" t="s">
        <v>20</v>
      </c>
      <c r="I3" s="177" t="s">
        <v>1</v>
      </c>
      <c r="J3" s="177" t="s">
        <v>22</v>
      </c>
      <c r="K3" s="177" t="s">
        <v>1309</v>
      </c>
      <c r="L3" s="177" t="s">
        <v>23</v>
      </c>
      <c r="M3" s="98" t="s">
        <v>24</v>
      </c>
    </row>
    <row r="4" spans="1:13" ht="97.5">
      <c r="A4" s="103">
        <v>1</v>
      </c>
      <c r="B4" s="104" t="s">
        <v>67</v>
      </c>
      <c r="C4" s="130" t="s">
        <v>1333</v>
      </c>
      <c r="D4" s="132">
        <v>268044528</v>
      </c>
      <c r="E4" s="178">
        <v>208938635</v>
      </c>
      <c r="F4" s="178">
        <v>268044528</v>
      </c>
      <c r="G4" s="132">
        <f>SUM(D4:F4)</f>
        <v>745027691</v>
      </c>
      <c r="H4" s="132">
        <f>G4/3</f>
        <v>248342563.66666666</v>
      </c>
      <c r="I4" s="106" t="s">
        <v>27</v>
      </c>
      <c r="J4" s="106" t="s">
        <v>27</v>
      </c>
      <c r="K4" s="106" t="s">
        <v>27</v>
      </c>
      <c r="L4" s="106" t="s">
        <v>27</v>
      </c>
      <c r="M4" s="104" t="s">
        <v>1334</v>
      </c>
    </row>
    <row r="5" spans="1:13" ht="84">
      <c r="A5" s="103">
        <v>2</v>
      </c>
      <c r="B5" s="104" t="s">
        <v>67</v>
      </c>
      <c r="C5" s="130" t="s">
        <v>1335</v>
      </c>
      <c r="D5" s="132">
        <v>11009180</v>
      </c>
      <c r="E5" s="178">
        <v>10090929</v>
      </c>
      <c r="F5" s="178">
        <v>11009180</v>
      </c>
      <c r="G5" s="132">
        <f t="shared" ref="G5:G13" si="0">SUM(D5:F5)</f>
        <v>32109289</v>
      </c>
      <c r="H5" s="132">
        <f t="shared" ref="H5:H13" si="1">G5/3</f>
        <v>10703096.333333334</v>
      </c>
      <c r="I5" s="106" t="s">
        <v>27</v>
      </c>
      <c r="J5" s="106" t="s">
        <v>27</v>
      </c>
      <c r="K5" s="107" t="s">
        <v>39</v>
      </c>
      <c r="L5" s="106" t="s">
        <v>27</v>
      </c>
      <c r="M5" s="104" t="s">
        <v>1336</v>
      </c>
    </row>
    <row r="6" spans="1:13" ht="90">
      <c r="A6" s="103">
        <v>3</v>
      </c>
      <c r="B6" s="104" t="s">
        <v>67</v>
      </c>
      <c r="C6" s="130" t="s">
        <v>245</v>
      </c>
      <c r="D6" s="132">
        <v>26171762</v>
      </c>
      <c r="E6" s="179">
        <v>29501492</v>
      </c>
      <c r="F6" s="180">
        <v>26171762</v>
      </c>
      <c r="G6" s="132">
        <f t="shared" si="0"/>
        <v>81845016</v>
      </c>
      <c r="H6" s="132">
        <f t="shared" si="1"/>
        <v>27281672</v>
      </c>
      <c r="I6" s="106" t="s">
        <v>27</v>
      </c>
      <c r="J6" s="106" t="s">
        <v>27</v>
      </c>
      <c r="K6" s="107" t="s">
        <v>39</v>
      </c>
      <c r="L6" s="106" t="s">
        <v>27</v>
      </c>
      <c r="M6" s="104" t="s">
        <v>246</v>
      </c>
    </row>
    <row r="7" spans="1:13" ht="30">
      <c r="A7" s="103">
        <v>4</v>
      </c>
      <c r="B7" s="104" t="s">
        <v>116</v>
      </c>
      <c r="C7" s="130" t="s">
        <v>247</v>
      </c>
      <c r="D7" s="132" t="s">
        <v>30</v>
      </c>
      <c r="E7" s="132" t="s">
        <v>30</v>
      </c>
      <c r="F7" s="132" t="s">
        <v>30</v>
      </c>
      <c r="G7" s="132" t="s">
        <v>30</v>
      </c>
      <c r="H7" s="154" t="s">
        <v>30</v>
      </c>
      <c r="I7" s="106" t="s">
        <v>27</v>
      </c>
      <c r="J7" s="106" t="s">
        <v>27</v>
      </c>
      <c r="K7" s="106" t="s">
        <v>27</v>
      </c>
      <c r="L7" s="106" t="s">
        <v>27</v>
      </c>
      <c r="M7" s="104" t="s">
        <v>248</v>
      </c>
    </row>
    <row r="8" spans="1:13" ht="83.1" customHeight="1">
      <c r="A8" s="103">
        <v>5</v>
      </c>
      <c r="B8" s="104" t="s">
        <v>116</v>
      </c>
      <c r="C8" s="130" t="s">
        <v>249</v>
      </c>
      <c r="D8" s="132" t="s">
        <v>30</v>
      </c>
      <c r="E8" s="132" t="s">
        <v>30</v>
      </c>
      <c r="F8" s="132" t="s">
        <v>30</v>
      </c>
      <c r="G8" s="132" t="s">
        <v>30</v>
      </c>
      <c r="H8" s="154" t="s">
        <v>30</v>
      </c>
      <c r="I8" s="106" t="s">
        <v>27</v>
      </c>
      <c r="J8" s="106" t="s">
        <v>27</v>
      </c>
      <c r="K8" s="106" t="s">
        <v>27</v>
      </c>
      <c r="L8" s="106" t="s">
        <v>27</v>
      </c>
      <c r="M8" s="104" t="s">
        <v>250</v>
      </c>
    </row>
    <row r="9" spans="1:13" ht="60">
      <c r="A9" s="103">
        <v>6</v>
      </c>
      <c r="B9" s="104" t="s">
        <v>251</v>
      </c>
      <c r="C9" s="130" t="s">
        <v>252</v>
      </c>
      <c r="D9" s="132" t="s">
        <v>30</v>
      </c>
      <c r="E9" s="132" t="s">
        <v>30</v>
      </c>
      <c r="F9" s="132" t="s">
        <v>30</v>
      </c>
      <c r="G9" s="132" t="s">
        <v>30</v>
      </c>
      <c r="H9" s="154" t="s">
        <v>30</v>
      </c>
      <c r="I9" s="106" t="s">
        <v>27</v>
      </c>
      <c r="J9" s="106" t="s">
        <v>27</v>
      </c>
      <c r="K9" s="106" t="s">
        <v>27</v>
      </c>
      <c r="L9" s="106" t="s">
        <v>27</v>
      </c>
      <c r="M9" s="104" t="s">
        <v>253</v>
      </c>
    </row>
    <row r="10" spans="1:13" ht="135">
      <c r="A10" s="103">
        <v>7</v>
      </c>
      <c r="B10" s="104" t="s">
        <v>254</v>
      </c>
      <c r="C10" s="130" t="s">
        <v>255</v>
      </c>
      <c r="D10" s="132" t="s">
        <v>30</v>
      </c>
      <c r="E10" s="132" t="s">
        <v>30</v>
      </c>
      <c r="F10" s="132" t="s">
        <v>30</v>
      </c>
      <c r="G10" s="132" t="s">
        <v>30</v>
      </c>
      <c r="H10" s="154" t="s">
        <v>30</v>
      </c>
      <c r="I10" s="106" t="s">
        <v>27</v>
      </c>
      <c r="J10" s="106" t="s">
        <v>27</v>
      </c>
      <c r="K10" s="106" t="s">
        <v>27</v>
      </c>
      <c r="L10" s="106" t="s">
        <v>27</v>
      </c>
      <c r="M10" s="104" t="s">
        <v>256</v>
      </c>
    </row>
    <row r="11" spans="1:13" ht="60">
      <c r="A11" s="103">
        <v>8</v>
      </c>
      <c r="B11" s="104" t="s">
        <v>254</v>
      </c>
      <c r="C11" s="130" t="s">
        <v>257</v>
      </c>
      <c r="D11" s="132">
        <v>126315</v>
      </c>
      <c r="E11" s="132">
        <v>78372</v>
      </c>
      <c r="F11" s="132">
        <v>126315</v>
      </c>
      <c r="G11" s="132">
        <f t="shared" si="0"/>
        <v>331002</v>
      </c>
      <c r="H11" s="154">
        <f t="shared" si="1"/>
        <v>110334</v>
      </c>
      <c r="I11" s="106" t="s">
        <v>27</v>
      </c>
      <c r="J11" s="106" t="s">
        <v>27</v>
      </c>
      <c r="K11" s="106" t="s">
        <v>27</v>
      </c>
      <c r="L11" s="106" t="s">
        <v>27</v>
      </c>
      <c r="M11" s="104" t="s">
        <v>258</v>
      </c>
    </row>
    <row r="12" spans="1:13" ht="135">
      <c r="A12" s="103">
        <v>9</v>
      </c>
      <c r="B12" s="104" t="s">
        <v>254</v>
      </c>
      <c r="C12" s="130" t="s">
        <v>259</v>
      </c>
      <c r="D12" s="132">
        <v>952158</v>
      </c>
      <c r="E12" s="132">
        <v>942310</v>
      </c>
      <c r="F12" s="132">
        <v>952158</v>
      </c>
      <c r="G12" s="132">
        <f t="shared" si="0"/>
        <v>2846626</v>
      </c>
      <c r="H12" s="154">
        <f t="shared" si="1"/>
        <v>948875.33333333337</v>
      </c>
      <c r="I12" s="106" t="s">
        <v>27</v>
      </c>
      <c r="J12" s="106" t="s">
        <v>27</v>
      </c>
      <c r="K12" s="106" t="s">
        <v>27</v>
      </c>
      <c r="L12" s="106" t="s">
        <v>27</v>
      </c>
      <c r="M12" s="104" t="s">
        <v>260</v>
      </c>
    </row>
    <row r="13" spans="1:13" ht="81.95" customHeight="1">
      <c r="A13" s="103">
        <v>10</v>
      </c>
      <c r="B13" s="104" t="s">
        <v>261</v>
      </c>
      <c r="C13" s="130" t="s">
        <v>262</v>
      </c>
      <c r="D13" s="132">
        <v>4500000</v>
      </c>
      <c r="E13" s="132">
        <v>4500000</v>
      </c>
      <c r="F13" s="132">
        <v>4500000</v>
      </c>
      <c r="G13" s="132">
        <f t="shared" si="0"/>
        <v>13500000</v>
      </c>
      <c r="H13" s="154">
        <f t="shared" si="1"/>
        <v>4500000</v>
      </c>
      <c r="I13" s="106" t="s">
        <v>27</v>
      </c>
      <c r="J13" s="106" t="s">
        <v>27</v>
      </c>
      <c r="K13" s="106" t="s">
        <v>27</v>
      </c>
      <c r="L13" s="106" t="s">
        <v>27</v>
      </c>
      <c r="M13" s="104" t="s">
        <v>263</v>
      </c>
    </row>
    <row r="14" spans="1:13" ht="15.75" thickBot="1"/>
    <row r="15" spans="1:13" ht="15.75">
      <c r="C15" s="181" t="s">
        <v>32</v>
      </c>
      <c r="D15" s="182">
        <f>SUM(D4:D13)</f>
        <v>310803943</v>
      </c>
      <c r="E15" s="182">
        <f t="shared" ref="E15:G15" si="2">SUM(E4:E13)</f>
        <v>254051738</v>
      </c>
      <c r="F15" s="182">
        <f t="shared" si="2"/>
        <v>310803943</v>
      </c>
      <c r="G15" s="182">
        <f t="shared" si="2"/>
        <v>875659624</v>
      </c>
      <c r="H15" s="183">
        <f>SUM(H4:H13)</f>
        <v>291886541.33333331</v>
      </c>
    </row>
    <row r="16" spans="1:13" ht="15.75">
      <c r="C16" s="184" t="s">
        <v>33</v>
      </c>
      <c r="D16" s="185">
        <f>SUMIFS(D4:D13,I4:I13,"oui",J4:J13,"oui",K4:K13,"oui",L4:L13,"oui")</f>
        <v>273623001</v>
      </c>
      <c r="E16" s="185">
        <f>SUMIFS(E4:E13,J4:J13,"oui",K4:K13,"oui",L4:L13,"oui",I4:I13,"oui")</f>
        <v>214459317</v>
      </c>
      <c r="F16" s="185">
        <f>SUMIFS(F4:F13,K4:K13,"oui",L4:L13,"oui",I4:I13,"oui",J4:J13,"oui")</f>
        <v>273623001</v>
      </c>
      <c r="G16" s="185">
        <f>SUMIFS(G4:G13,L4:L13,"oui",I4:I13,"oui",J4:J13,"oui",K4:K13,"oui")</f>
        <v>761705319</v>
      </c>
      <c r="H16" s="186">
        <f>SUMIFS(H4:H13,I4:I13,"oui",J4:J13,"oui",K4:K13,"oui",L4:L13,"oui")</f>
        <v>253901773</v>
      </c>
    </row>
    <row r="17" spans="3:8" ht="16.5" thickBot="1">
      <c r="C17" s="187" t="s">
        <v>34</v>
      </c>
      <c r="D17" s="188">
        <f>COUNTIFS(I4:I13,"=oui",J4:J13,"=oui",K4:K13,"=oui",L4:L13,"=oui")</f>
        <v>8</v>
      </c>
      <c r="E17" s="188"/>
      <c r="F17" s="188"/>
      <c r="G17" s="188"/>
      <c r="H17" s="189"/>
    </row>
  </sheetData>
  <autoFilter ref="A3:M13"/>
  <customSheetViews>
    <customSheetView guid="{DF4DF745-36B4-4ED8-B352-D91C06FE1CD8}" scale="60" showPageBreaks="1" showAutoFilter="1" view="pageBreakPreview">
      <selection activeCell="F5" sqref="F5"/>
      <pageMargins left="0.25" right="0.25" top="0.75" bottom="0.75" header="0.3" footer="0.3"/>
      <pageSetup paperSize="9" scale="36" orientation="landscape" r:id="rId1"/>
      <autoFilter ref="A3:M13"/>
    </customSheetView>
    <customSheetView guid="{2DC53772-A90B-4006-97E6-B2B7641C047A}" scale="60" showPageBreaks="1" showAutoFilter="1" view="pageBreakPreview">
      <selection sqref="A1:XFD1"/>
      <pageMargins left="0.25" right="0.25" top="0.75" bottom="0.75" header="0.3" footer="0.3"/>
      <pageSetup paperSize="9" scale="36" orientation="landscape" r:id="rId2"/>
      <autoFilter ref="A3:M13"/>
    </customSheetView>
    <customSheetView guid="{7F5DEDAA-56F9-491D-8F3E-FBCC241592D5}" showAutoFilter="1" topLeftCell="G1">
      <selection activeCell="L3" sqref="I3:L3"/>
      <pageMargins left="0.7" right="0.7" top="0.78740157499999996" bottom="0.78740157499999996" header="0.3" footer="0.3"/>
      <pageSetup paperSize="9" orientation="portrait" r:id="rId3"/>
      <autoFilter ref="A3:M13"/>
    </customSheetView>
  </customSheetViews>
  <pageMargins left="0.25" right="0.25" top="0.75" bottom="0.75" header="0.3" footer="0.3"/>
  <pageSetup paperSize="9" scale="36"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60" zoomScaleNormal="55" workbookViewId="0">
      <selection activeCell="I10" sqref="I10"/>
    </sheetView>
  </sheetViews>
  <sheetFormatPr baseColWidth="10" defaultRowHeight="15"/>
  <cols>
    <col min="1" max="1" width="3.625" style="46" customWidth="1"/>
    <col min="2" max="2" width="11.125" style="46" customWidth="1"/>
    <col min="3" max="3" width="66.5" style="46" customWidth="1"/>
    <col min="4" max="7" width="18.625" style="46" customWidth="1"/>
    <col min="8" max="8" width="120.625" style="46" customWidth="1"/>
    <col min="9" max="16384" width="11" style="46"/>
  </cols>
  <sheetData>
    <row r="1" spans="1:8" s="77" customFormat="1" ht="20.25">
      <c r="A1" s="3" t="s">
        <v>264</v>
      </c>
    </row>
    <row r="2" spans="1:8" s="86" customFormat="1" ht="15.75">
      <c r="A2" s="190"/>
      <c r="B2" s="190"/>
      <c r="C2" s="190"/>
      <c r="D2" s="190"/>
      <c r="E2" s="190"/>
      <c r="F2" s="190"/>
      <c r="G2" s="190"/>
      <c r="H2" s="190"/>
    </row>
    <row r="3" spans="1:8" ht="104.25" customHeight="1">
      <c r="A3" s="98" t="s">
        <v>13</v>
      </c>
      <c r="B3" s="98" t="s">
        <v>14</v>
      </c>
      <c r="C3" s="98" t="s">
        <v>15</v>
      </c>
      <c r="D3" s="98" t="s">
        <v>1</v>
      </c>
      <c r="E3" s="98" t="s">
        <v>22</v>
      </c>
      <c r="F3" s="98" t="s">
        <v>1309</v>
      </c>
      <c r="G3" s="98" t="s">
        <v>23</v>
      </c>
      <c r="H3" s="98" t="s">
        <v>24</v>
      </c>
    </row>
    <row r="4" spans="1:8" ht="75">
      <c r="A4" s="103">
        <v>1</v>
      </c>
      <c r="B4" s="103" t="s">
        <v>78</v>
      </c>
      <c r="C4" s="130" t="s">
        <v>265</v>
      </c>
      <c r="D4" s="191" t="s">
        <v>27</v>
      </c>
      <c r="E4" s="191" t="s">
        <v>27</v>
      </c>
      <c r="F4" s="192" t="s">
        <v>39</v>
      </c>
      <c r="G4" s="191" t="s">
        <v>27</v>
      </c>
      <c r="H4" s="104" t="s">
        <v>266</v>
      </c>
    </row>
    <row r="5" spans="1:8" ht="45">
      <c r="A5" s="103">
        <v>2</v>
      </c>
      <c r="B5" s="103" t="s">
        <v>78</v>
      </c>
      <c r="C5" s="130" t="s">
        <v>267</v>
      </c>
      <c r="D5" s="191" t="s">
        <v>27</v>
      </c>
      <c r="E5" s="191" t="s">
        <v>27</v>
      </c>
      <c r="F5" s="192" t="s">
        <v>39</v>
      </c>
      <c r="G5" s="191" t="s">
        <v>27</v>
      </c>
      <c r="H5" s="104" t="s">
        <v>268</v>
      </c>
    </row>
    <row r="6" spans="1:8" ht="45">
      <c r="A6" s="103">
        <v>3</v>
      </c>
      <c r="B6" s="103" t="s">
        <v>78</v>
      </c>
      <c r="C6" s="130" t="s">
        <v>269</v>
      </c>
      <c r="D6" s="191" t="s">
        <v>27</v>
      </c>
      <c r="E6" s="191" t="s">
        <v>27</v>
      </c>
      <c r="F6" s="192" t="s">
        <v>39</v>
      </c>
      <c r="G6" s="191" t="s">
        <v>27</v>
      </c>
      <c r="H6" s="104" t="s">
        <v>270</v>
      </c>
    </row>
    <row r="7" spans="1:8" ht="75">
      <c r="A7" s="103">
        <v>4</v>
      </c>
      <c r="B7" s="103" t="s">
        <v>78</v>
      </c>
      <c r="C7" s="130" t="s">
        <v>271</v>
      </c>
      <c r="D7" s="191" t="s">
        <v>27</v>
      </c>
      <c r="E7" s="191" t="s">
        <v>27</v>
      </c>
      <c r="F7" s="192" t="s">
        <v>39</v>
      </c>
      <c r="G7" s="191" t="s">
        <v>27</v>
      </c>
      <c r="H7" s="104" t="s">
        <v>272</v>
      </c>
    </row>
    <row r="8" spans="1:8" ht="45">
      <c r="A8" s="103">
        <v>5</v>
      </c>
      <c r="B8" s="103" t="s">
        <v>78</v>
      </c>
      <c r="C8" s="130" t="s">
        <v>273</v>
      </c>
      <c r="D8" s="191" t="s">
        <v>27</v>
      </c>
      <c r="E8" s="191" t="s">
        <v>27</v>
      </c>
      <c r="F8" s="192" t="s">
        <v>39</v>
      </c>
      <c r="G8" s="191" t="s">
        <v>27</v>
      </c>
      <c r="H8" s="104" t="s">
        <v>274</v>
      </c>
    </row>
    <row r="9" spans="1:8">
      <c r="A9" s="103">
        <v>6</v>
      </c>
      <c r="B9" s="103" t="s">
        <v>78</v>
      </c>
      <c r="C9" s="130" t="s">
        <v>275</v>
      </c>
      <c r="D9" s="191" t="s">
        <v>27</v>
      </c>
      <c r="E9" s="191" t="s">
        <v>27</v>
      </c>
      <c r="F9" s="192" t="s">
        <v>39</v>
      </c>
      <c r="G9" s="191" t="s">
        <v>27</v>
      </c>
      <c r="H9" s="104" t="s">
        <v>276</v>
      </c>
    </row>
    <row r="10" spans="1:8" ht="45">
      <c r="A10" s="103">
        <v>7</v>
      </c>
      <c r="B10" s="103" t="s">
        <v>78</v>
      </c>
      <c r="C10" s="130" t="s">
        <v>277</v>
      </c>
      <c r="D10" s="191" t="s">
        <v>27</v>
      </c>
      <c r="E10" s="191" t="s">
        <v>27</v>
      </c>
      <c r="F10" s="192" t="s">
        <v>39</v>
      </c>
      <c r="G10" s="191" t="s">
        <v>27</v>
      </c>
      <c r="H10" s="104" t="s">
        <v>278</v>
      </c>
    </row>
    <row r="11" spans="1:8" ht="30">
      <c r="A11" s="103">
        <v>8</v>
      </c>
      <c r="B11" s="103" t="s">
        <v>78</v>
      </c>
      <c r="C11" s="130" t="s">
        <v>279</v>
      </c>
      <c r="D11" s="191" t="s">
        <v>27</v>
      </c>
      <c r="E11" s="191" t="s">
        <v>27</v>
      </c>
      <c r="F11" s="192" t="s">
        <v>39</v>
      </c>
      <c r="G11" s="191" t="s">
        <v>27</v>
      </c>
      <c r="H11" s="104" t="s">
        <v>280</v>
      </c>
    </row>
    <row r="12" spans="1:8" ht="30">
      <c r="A12" s="103">
        <v>9</v>
      </c>
      <c r="B12" s="103" t="s">
        <v>78</v>
      </c>
      <c r="C12" s="130" t="s">
        <v>281</v>
      </c>
      <c r="D12" s="191" t="s">
        <v>27</v>
      </c>
      <c r="E12" s="191" t="s">
        <v>27</v>
      </c>
      <c r="F12" s="192" t="s">
        <v>39</v>
      </c>
      <c r="G12" s="191" t="s">
        <v>27</v>
      </c>
      <c r="H12" s="104" t="s">
        <v>282</v>
      </c>
    </row>
    <row r="13" spans="1:8">
      <c r="A13" s="103"/>
      <c r="B13" s="103" t="s">
        <v>78</v>
      </c>
      <c r="C13" s="130" t="s">
        <v>283</v>
      </c>
      <c r="D13" s="191" t="s">
        <v>27</v>
      </c>
      <c r="E13" s="191" t="s">
        <v>27</v>
      </c>
      <c r="F13" s="192" t="s">
        <v>39</v>
      </c>
      <c r="G13" s="191" t="s">
        <v>27</v>
      </c>
      <c r="H13" s="104" t="s">
        <v>284</v>
      </c>
    </row>
    <row r="14" spans="1:8" ht="30">
      <c r="A14" s="103">
        <v>10</v>
      </c>
      <c r="B14" s="104" t="s">
        <v>285</v>
      </c>
      <c r="C14" s="130" t="s">
        <v>286</v>
      </c>
      <c r="D14" s="191" t="s">
        <v>27</v>
      </c>
      <c r="E14" s="192" t="s">
        <v>39</v>
      </c>
      <c r="F14" s="192" t="s">
        <v>39</v>
      </c>
      <c r="G14" s="191" t="s">
        <v>27</v>
      </c>
      <c r="H14" s="104" t="s">
        <v>287</v>
      </c>
    </row>
    <row r="15" spans="1:8" ht="30">
      <c r="A15" s="103">
        <v>11</v>
      </c>
      <c r="B15" s="104" t="s">
        <v>285</v>
      </c>
      <c r="C15" s="130" t="s">
        <v>288</v>
      </c>
      <c r="D15" s="191" t="s">
        <v>27</v>
      </c>
      <c r="E15" s="192" t="s">
        <v>39</v>
      </c>
      <c r="F15" s="192" t="s">
        <v>39</v>
      </c>
      <c r="G15" s="191" t="s">
        <v>27</v>
      </c>
      <c r="H15" s="104" t="s">
        <v>289</v>
      </c>
    </row>
    <row r="16" spans="1:8">
      <c r="A16" s="103">
        <v>12</v>
      </c>
      <c r="B16" s="104" t="s">
        <v>285</v>
      </c>
      <c r="C16" s="130" t="s">
        <v>290</v>
      </c>
      <c r="D16" s="191" t="s">
        <v>27</v>
      </c>
      <c r="E16" s="191" t="s">
        <v>27</v>
      </c>
      <c r="F16" s="191" t="s">
        <v>27</v>
      </c>
      <c r="G16" s="191" t="s">
        <v>27</v>
      </c>
      <c r="H16" s="104" t="s">
        <v>291</v>
      </c>
    </row>
    <row r="17" spans="1:8">
      <c r="A17" s="103">
        <v>13</v>
      </c>
      <c r="B17" s="104" t="s">
        <v>292</v>
      </c>
      <c r="C17" s="130" t="s">
        <v>293</v>
      </c>
      <c r="D17" s="193" t="s">
        <v>39</v>
      </c>
      <c r="E17" s="191" t="s">
        <v>27</v>
      </c>
      <c r="F17" s="191" t="s">
        <v>27</v>
      </c>
      <c r="G17" s="191" t="s">
        <v>27</v>
      </c>
      <c r="H17" s="104" t="s">
        <v>294</v>
      </c>
    </row>
    <row r="18" spans="1:8">
      <c r="A18" s="103">
        <v>14</v>
      </c>
      <c r="B18" s="104" t="s">
        <v>292</v>
      </c>
      <c r="C18" s="130" t="s">
        <v>295</v>
      </c>
      <c r="D18" s="191" t="s">
        <v>27</v>
      </c>
      <c r="E18" s="191" t="s">
        <v>27</v>
      </c>
      <c r="F18" s="191" t="s">
        <v>27</v>
      </c>
      <c r="G18" s="191" t="s">
        <v>27</v>
      </c>
      <c r="H18" s="104" t="s">
        <v>296</v>
      </c>
    </row>
    <row r="19" spans="1:8">
      <c r="A19" s="103">
        <v>15</v>
      </c>
      <c r="B19" s="104" t="s">
        <v>297</v>
      </c>
      <c r="C19" s="130" t="s">
        <v>298</v>
      </c>
      <c r="D19" s="191" t="s">
        <v>27</v>
      </c>
      <c r="E19" s="191" t="s">
        <v>27</v>
      </c>
      <c r="F19" s="191" t="s">
        <v>27</v>
      </c>
      <c r="G19" s="191" t="s">
        <v>27</v>
      </c>
      <c r="H19" s="104" t="s">
        <v>291</v>
      </c>
    </row>
    <row r="20" spans="1:8">
      <c r="A20" s="103">
        <v>16</v>
      </c>
      <c r="B20" s="104" t="s">
        <v>297</v>
      </c>
      <c r="C20" s="130" t="s">
        <v>299</v>
      </c>
      <c r="D20" s="191" t="s">
        <v>27</v>
      </c>
      <c r="E20" s="191" t="s">
        <v>27</v>
      </c>
      <c r="F20" s="191" t="s">
        <v>27</v>
      </c>
      <c r="G20" s="191" t="s">
        <v>27</v>
      </c>
      <c r="H20" s="104" t="s">
        <v>300</v>
      </c>
    </row>
    <row r="21" spans="1:8">
      <c r="A21" s="103">
        <v>17</v>
      </c>
      <c r="B21" s="104" t="s">
        <v>297</v>
      </c>
      <c r="C21" s="130" t="s">
        <v>301</v>
      </c>
      <c r="D21" s="191" t="s">
        <v>27</v>
      </c>
      <c r="E21" s="192" t="s">
        <v>39</v>
      </c>
      <c r="F21" s="192" t="s">
        <v>39</v>
      </c>
      <c r="G21" s="191" t="s">
        <v>27</v>
      </c>
      <c r="H21" s="104" t="s">
        <v>291</v>
      </c>
    </row>
    <row r="22" spans="1:8">
      <c r="A22" s="103">
        <v>18</v>
      </c>
      <c r="B22" s="104" t="s">
        <v>297</v>
      </c>
      <c r="C22" s="130" t="s">
        <v>302</v>
      </c>
      <c r="D22" s="191" t="s">
        <v>27</v>
      </c>
      <c r="E22" s="191" t="s">
        <v>27</v>
      </c>
      <c r="F22" s="191" t="s">
        <v>27</v>
      </c>
      <c r="G22" s="191" t="s">
        <v>27</v>
      </c>
      <c r="H22" s="104" t="s">
        <v>291</v>
      </c>
    </row>
    <row r="23" spans="1:8">
      <c r="A23" s="103">
        <v>19</v>
      </c>
      <c r="B23" s="104" t="s">
        <v>297</v>
      </c>
      <c r="C23" s="130" t="s">
        <v>303</v>
      </c>
      <c r="D23" s="191" t="s">
        <v>27</v>
      </c>
      <c r="E23" s="191" t="s">
        <v>27</v>
      </c>
      <c r="F23" s="191" t="s">
        <v>27</v>
      </c>
      <c r="G23" s="191" t="s">
        <v>27</v>
      </c>
      <c r="H23" s="104" t="s">
        <v>304</v>
      </c>
    </row>
    <row r="24" spans="1:8">
      <c r="A24" s="103">
        <v>20</v>
      </c>
      <c r="B24" s="104" t="s">
        <v>297</v>
      </c>
      <c r="C24" s="130" t="s">
        <v>305</v>
      </c>
      <c r="D24" s="191" t="s">
        <v>27</v>
      </c>
      <c r="E24" s="191" t="s">
        <v>27</v>
      </c>
      <c r="F24" s="191" t="s">
        <v>27</v>
      </c>
      <c r="G24" s="191" t="s">
        <v>27</v>
      </c>
      <c r="H24" s="104" t="s">
        <v>306</v>
      </c>
    </row>
    <row r="25" spans="1:8">
      <c r="A25" s="103">
        <v>21</v>
      </c>
      <c r="B25" s="104" t="s">
        <v>297</v>
      </c>
      <c r="C25" s="130" t="s">
        <v>307</v>
      </c>
      <c r="D25" s="191" t="s">
        <v>27</v>
      </c>
      <c r="E25" s="191" t="s">
        <v>27</v>
      </c>
      <c r="F25" s="191" t="s">
        <v>27</v>
      </c>
      <c r="G25" s="191" t="s">
        <v>27</v>
      </c>
      <c r="H25" s="104" t="s">
        <v>308</v>
      </c>
    </row>
    <row r="26" spans="1:8">
      <c r="A26" s="103">
        <v>22</v>
      </c>
      <c r="B26" s="104" t="s">
        <v>297</v>
      </c>
      <c r="C26" s="130" t="s">
        <v>309</v>
      </c>
      <c r="D26" s="191" t="s">
        <v>27</v>
      </c>
      <c r="E26" s="191" t="s">
        <v>27</v>
      </c>
      <c r="F26" s="191" t="s">
        <v>27</v>
      </c>
      <c r="G26" s="191" t="s">
        <v>27</v>
      </c>
      <c r="H26" s="104" t="s">
        <v>310</v>
      </c>
    </row>
    <row r="27" spans="1:8">
      <c r="A27" s="103">
        <v>23</v>
      </c>
      <c r="B27" s="104" t="s">
        <v>297</v>
      </c>
      <c r="C27" s="130" t="s">
        <v>120</v>
      </c>
      <c r="D27" s="191" t="s">
        <v>27</v>
      </c>
      <c r="E27" s="191" t="s">
        <v>27</v>
      </c>
      <c r="F27" s="191" t="s">
        <v>27</v>
      </c>
      <c r="G27" s="191" t="s">
        <v>27</v>
      </c>
      <c r="H27" s="104" t="s">
        <v>311</v>
      </c>
    </row>
    <row r="28" spans="1:8">
      <c r="A28" s="103">
        <v>24</v>
      </c>
      <c r="B28" s="104" t="s">
        <v>297</v>
      </c>
      <c r="C28" s="130" t="s">
        <v>312</v>
      </c>
      <c r="D28" s="191" t="s">
        <v>27</v>
      </c>
      <c r="E28" s="191" t="s">
        <v>27</v>
      </c>
      <c r="F28" s="191" t="s">
        <v>27</v>
      </c>
      <c r="G28" s="191" t="s">
        <v>27</v>
      </c>
      <c r="H28" s="104" t="s">
        <v>308</v>
      </c>
    </row>
    <row r="29" spans="1:8">
      <c r="A29" s="103">
        <v>25</v>
      </c>
      <c r="B29" s="104" t="s">
        <v>297</v>
      </c>
      <c r="C29" s="130" t="s">
        <v>313</v>
      </c>
      <c r="D29" s="191" t="s">
        <v>27</v>
      </c>
      <c r="E29" s="191" t="s">
        <v>27</v>
      </c>
      <c r="F29" s="191" t="s">
        <v>27</v>
      </c>
      <c r="G29" s="191" t="s">
        <v>27</v>
      </c>
      <c r="H29" s="104" t="s">
        <v>314</v>
      </c>
    </row>
    <row r="30" spans="1:8">
      <c r="A30" s="103">
        <v>26</v>
      </c>
      <c r="B30" s="104" t="s">
        <v>297</v>
      </c>
      <c r="C30" s="130" t="s">
        <v>315</v>
      </c>
      <c r="D30" s="191" t="s">
        <v>27</v>
      </c>
      <c r="E30" s="191" t="s">
        <v>27</v>
      </c>
      <c r="F30" s="191" t="s">
        <v>27</v>
      </c>
      <c r="G30" s="191" t="s">
        <v>27</v>
      </c>
      <c r="H30" s="104" t="s">
        <v>316</v>
      </c>
    </row>
    <row r="31" spans="1:8">
      <c r="A31" s="103">
        <v>27</v>
      </c>
      <c r="B31" s="104" t="s">
        <v>297</v>
      </c>
      <c r="C31" s="130" t="s">
        <v>317</v>
      </c>
      <c r="D31" s="191" t="s">
        <v>27</v>
      </c>
      <c r="E31" s="191" t="s">
        <v>27</v>
      </c>
      <c r="F31" s="191" t="s">
        <v>27</v>
      </c>
      <c r="G31" s="191" t="s">
        <v>27</v>
      </c>
      <c r="H31" s="104" t="s">
        <v>318</v>
      </c>
    </row>
    <row r="32" spans="1:8" ht="30">
      <c r="A32" s="103">
        <v>28</v>
      </c>
      <c r="B32" s="104" t="s">
        <v>297</v>
      </c>
      <c r="C32" s="130" t="s">
        <v>319</v>
      </c>
      <c r="D32" s="191" t="s">
        <v>27</v>
      </c>
      <c r="E32" s="191" t="s">
        <v>27</v>
      </c>
      <c r="F32" s="191" t="s">
        <v>27</v>
      </c>
      <c r="G32" s="191" t="s">
        <v>27</v>
      </c>
      <c r="H32" s="104" t="s">
        <v>320</v>
      </c>
    </row>
    <row r="33" spans="1:8">
      <c r="A33" s="103">
        <v>29</v>
      </c>
      <c r="B33" s="104" t="s">
        <v>297</v>
      </c>
      <c r="C33" s="130" t="s">
        <v>321</v>
      </c>
      <c r="D33" s="191" t="s">
        <v>27</v>
      </c>
      <c r="E33" s="191" t="s">
        <v>27</v>
      </c>
      <c r="F33" s="191" t="s">
        <v>27</v>
      </c>
      <c r="G33" s="191" t="s">
        <v>27</v>
      </c>
      <c r="H33" s="104" t="s">
        <v>318</v>
      </c>
    </row>
    <row r="34" spans="1:8">
      <c r="A34" s="103">
        <v>30</v>
      </c>
      <c r="B34" s="104" t="s">
        <v>297</v>
      </c>
      <c r="C34" s="130" t="s">
        <v>322</v>
      </c>
      <c r="D34" s="191" t="s">
        <v>27</v>
      </c>
      <c r="E34" s="191" t="s">
        <v>27</v>
      </c>
      <c r="F34" s="191" t="s">
        <v>27</v>
      </c>
      <c r="G34" s="191" t="s">
        <v>27</v>
      </c>
      <c r="H34" s="104" t="s">
        <v>308</v>
      </c>
    </row>
    <row r="35" spans="1:8">
      <c r="A35" s="103">
        <v>31</v>
      </c>
      <c r="B35" s="104" t="s">
        <v>297</v>
      </c>
      <c r="C35" s="130" t="s">
        <v>323</v>
      </c>
      <c r="D35" s="191" t="s">
        <v>27</v>
      </c>
      <c r="E35" s="191" t="s">
        <v>27</v>
      </c>
      <c r="F35" s="191" t="s">
        <v>27</v>
      </c>
      <c r="G35" s="191" t="s">
        <v>27</v>
      </c>
      <c r="H35" s="104" t="s">
        <v>308</v>
      </c>
    </row>
    <row r="36" spans="1:8">
      <c r="A36" s="103">
        <v>32</v>
      </c>
      <c r="B36" s="104" t="s">
        <v>297</v>
      </c>
      <c r="C36" s="130" t="s">
        <v>324</v>
      </c>
      <c r="D36" s="191" t="s">
        <v>27</v>
      </c>
      <c r="E36" s="191" t="s">
        <v>27</v>
      </c>
      <c r="F36" s="192" t="s">
        <v>39</v>
      </c>
      <c r="G36" s="191" t="s">
        <v>27</v>
      </c>
      <c r="H36" s="104" t="s">
        <v>291</v>
      </c>
    </row>
    <row r="37" spans="1:8">
      <c r="A37" s="103">
        <v>33</v>
      </c>
      <c r="B37" s="104" t="s">
        <v>297</v>
      </c>
      <c r="C37" s="130" t="s">
        <v>325</v>
      </c>
      <c r="D37" s="191" t="s">
        <v>27</v>
      </c>
      <c r="E37" s="191" t="s">
        <v>27</v>
      </c>
      <c r="F37" s="191" t="s">
        <v>27</v>
      </c>
      <c r="G37" s="191" t="s">
        <v>27</v>
      </c>
      <c r="H37" s="104" t="s">
        <v>291</v>
      </c>
    </row>
    <row r="38" spans="1:8">
      <c r="A38" s="103">
        <v>34</v>
      </c>
      <c r="B38" s="104" t="s">
        <v>297</v>
      </c>
      <c r="C38" s="130" t="s">
        <v>326</v>
      </c>
      <c r="D38" s="191" t="s">
        <v>27</v>
      </c>
      <c r="E38" s="191" t="s">
        <v>27</v>
      </c>
      <c r="F38" s="191" t="s">
        <v>27</v>
      </c>
      <c r="G38" s="191" t="s">
        <v>27</v>
      </c>
      <c r="H38" s="104" t="s">
        <v>327</v>
      </c>
    </row>
    <row r="39" spans="1:8" ht="45">
      <c r="A39" s="103">
        <v>36</v>
      </c>
      <c r="B39" s="104" t="s">
        <v>67</v>
      </c>
      <c r="C39" s="130" t="s">
        <v>328</v>
      </c>
      <c r="D39" s="192" t="s">
        <v>39</v>
      </c>
      <c r="E39" s="191" t="s">
        <v>27</v>
      </c>
      <c r="F39" s="191" t="s">
        <v>27</v>
      </c>
      <c r="G39" s="191" t="s">
        <v>27</v>
      </c>
      <c r="H39" s="104" t="s">
        <v>329</v>
      </c>
    </row>
    <row r="40" spans="1:8">
      <c r="A40" s="103">
        <v>37</v>
      </c>
      <c r="B40" s="104" t="s">
        <v>330</v>
      </c>
      <c r="C40" s="130" t="s">
        <v>331</v>
      </c>
      <c r="D40" s="191" t="s">
        <v>27</v>
      </c>
      <c r="E40" s="192" t="s">
        <v>39</v>
      </c>
      <c r="F40" s="192" t="s">
        <v>39</v>
      </c>
      <c r="G40" s="191" t="s">
        <v>27</v>
      </c>
      <c r="H40" s="104" t="s">
        <v>332</v>
      </c>
    </row>
    <row r="41" spans="1:8">
      <c r="A41" s="103">
        <v>38</v>
      </c>
      <c r="B41" s="104" t="s">
        <v>330</v>
      </c>
      <c r="C41" s="130" t="s">
        <v>333</v>
      </c>
      <c r="D41" s="191" t="s">
        <v>27</v>
      </c>
      <c r="E41" s="192" t="s">
        <v>39</v>
      </c>
      <c r="F41" s="192" t="s">
        <v>39</v>
      </c>
      <c r="G41" s="191" t="s">
        <v>27</v>
      </c>
      <c r="H41" s="104" t="s">
        <v>334</v>
      </c>
    </row>
    <row r="42" spans="1:8">
      <c r="A42" s="103">
        <v>39</v>
      </c>
      <c r="B42" s="104" t="s">
        <v>330</v>
      </c>
      <c r="C42" s="130" t="s">
        <v>335</v>
      </c>
      <c r="D42" s="192" t="s">
        <v>39</v>
      </c>
      <c r="E42" s="192" t="s">
        <v>39</v>
      </c>
      <c r="F42" s="192" t="s">
        <v>39</v>
      </c>
      <c r="G42" s="191" t="s">
        <v>27</v>
      </c>
      <c r="H42" s="104" t="s">
        <v>336</v>
      </c>
    </row>
    <row r="43" spans="1:8">
      <c r="A43" s="103">
        <v>41</v>
      </c>
      <c r="B43" s="104" t="s">
        <v>330</v>
      </c>
      <c r="C43" s="130" t="s">
        <v>337</v>
      </c>
      <c r="D43" s="192" t="s">
        <v>39</v>
      </c>
      <c r="E43" s="191" t="s">
        <v>27</v>
      </c>
      <c r="F43" s="191" t="s">
        <v>27</v>
      </c>
      <c r="G43" s="191" t="s">
        <v>27</v>
      </c>
      <c r="H43" s="104" t="s">
        <v>338</v>
      </c>
    </row>
    <row r="44" spans="1:8" ht="60">
      <c r="A44" s="103">
        <v>42</v>
      </c>
      <c r="B44" s="104" t="s">
        <v>339</v>
      </c>
      <c r="C44" s="130" t="s">
        <v>340</v>
      </c>
      <c r="D44" s="191" t="s">
        <v>27</v>
      </c>
      <c r="E44" s="191" t="s">
        <v>27</v>
      </c>
      <c r="F44" s="191" t="s">
        <v>27</v>
      </c>
      <c r="G44" s="191" t="s">
        <v>27</v>
      </c>
      <c r="H44" s="104" t="s">
        <v>341</v>
      </c>
    </row>
    <row r="45" spans="1:8" ht="30">
      <c r="A45" s="103">
        <v>43</v>
      </c>
      <c r="B45" s="104" t="s">
        <v>339</v>
      </c>
      <c r="C45" s="130" t="s">
        <v>342</v>
      </c>
      <c r="D45" s="191" t="s">
        <v>27</v>
      </c>
      <c r="E45" s="191" t="s">
        <v>27</v>
      </c>
      <c r="F45" s="191" t="s">
        <v>27</v>
      </c>
      <c r="G45" s="191" t="s">
        <v>27</v>
      </c>
      <c r="H45" s="104" t="s">
        <v>343</v>
      </c>
    </row>
    <row r="46" spans="1:8" ht="60">
      <c r="A46" s="103">
        <v>44</v>
      </c>
      <c r="B46" s="104" t="s">
        <v>70</v>
      </c>
      <c r="C46" s="130" t="s">
        <v>344</v>
      </c>
      <c r="D46" s="191" t="s">
        <v>27</v>
      </c>
      <c r="E46" s="191" t="s">
        <v>27</v>
      </c>
      <c r="F46" s="191" t="s">
        <v>27</v>
      </c>
      <c r="G46" s="191" t="s">
        <v>27</v>
      </c>
      <c r="H46" s="104" t="s">
        <v>345</v>
      </c>
    </row>
    <row r="47" spans="1:8" ht="45">
      <c r="A47" s="103">
        <v>45</v>
      </c>
      <c r="B47" s="104" t="s">
        <v>70</v>
      </c>
      <c r="C47" s="130" t="s">
        <v>346</v>
      </c>
      <c r="D47" s="191" t="s">
        <v>27</v>
      </c>
      <c r="E47" s="191" t="s">
        <v>27</v>
      </c>
      <c r="F47" s="192" t="s">
        <v>39</v>
      </c>
      <c r="G47" s="191" t="s">
        <v>27</v>
      </c>
      <c r="H47" s="104" t="s">
        <v>347</v>
      </c>
    </row>
    <row r="48" spans="1:8" ht="30">
      <c r="A48" s="103">
        <v>46</v>
      </c>
      <c r="B48" s="104" t="s">
        <v>70</v>
      </c>
      <c r="C48" s="130" t="s">
        <v>348</v>
      </c>
      <c r="D48" s="191" t="s">
        <v>27</v>
      </c>
      <c r="E48" s="191" t="s">
        <v>27</v>
      </c>
      <c r="F48" s="191" t="s">
        <v>27</v>
      </c>
      <c r="G48" s="191" t="s">
        <v>27</v>
      </c>
      <c r="H48" s="104" t="s">
        <v>349</v>
      </c>
    </row>
    <row r="49" spans="1:8" ht="30">
      <c r="A49" s="103">
        <v>47</v>
      </c>
      <c r="B49" s="104" t="s">
        <v>28</v>
      </c>
      <c r="C49" s="130" t="s">
        <v>350</v>
      </c>
      <c r="D49" s="192" t="s">
        <v>39</v>
      </c>
      <c r="E49" s="191" t="s">
        <v>27</v>
      </c>
      <c r="F49" s="191" t="s">
        <v>27</v>
      </c>
      <c r="G49" s="191" t="s">
        <v>27</v>
      </c>
      <c r="H49" s="104" t="s">
        <v>351</v>
      </c>
    </row>
    <row r="50" spans="1:8">
      <c r="A50" s="103">
        <v>48</v>
      </c>
      <c r="B50" s="104" t="s">
        <v>352</v>
      </c>
      <c r="C50" s="130" t="s">
        <v>353</v>
      </c>
      <c r="D50" s="191" t="s">
        <v>27</v>
      </c>
      <c r="E50" s="191" t="s">
        <v>27</v>
      </c>
      <c r="F50" s="191" t="s">
        <v>27</v>
      </c>
      <c r="G50" s="191" t="s">
        <v>27</v>
      </c>
      <c r="H50" s="104" t="s">
        <v>354</v>
      </c>
    </row>
    <row r="51" spans="1:8">
      <c r="A51" s="103">
        <v>49</v>
      </c>
      <c r="B51" s="104" t="s">
        <v>352</v>
      </c>
      <c r="C51" s="130" t="s">
        <v>353</v>
      </c>
      <c r="D51" s="191" t="s">
        <v>27</v>
      </c>
      <c r="E51" s="191" t="s">
        <v>27</v>
      </c>
      <c r="F51" s="191" t="s">
        <v>27</v>
      </c>
      <c r="G51" s="191" t="s">
        <v>27</v>
      </c>
      <c r="H51" s="104" t="s">
        <v>355</v>
      </c>
    </row>
    <row r="52" spans="1:8" ht="45">
      <c r="A52" s="103">
        <v>50</v>
      </c>
      <c r="B52" s="104" t="s">
        <v>114</v>
      </c>
      <c r="C52" s="130" t="s">
        <v>356</v>
      </c>
      <c r="D52" s="191" t="s">
        <v>27</v>
      </c>
      <c r="E52" s="191" t="s">
        <v>27</v>
      </c>
      <c r="F52" s="191" t="s">
        <v>27</v>
      </c>
      <c r="G52" s="191" t="s">
        <v>27</v>
      </c>
      <c r="H52" s="104" t="s">
        <v>357</v>
      </c>
    </row>
    <row r="53" spans="1:8">
      <c r="A53" s="103">
        <v>51</v>
      </c>
      <c r="B53" s="104" t="s">
        <v>116</v>
      </c>
      <c r="C53" s="130" t="s">
        <v>358</v>
      </c>
      <c r="D53" s="191" t="s">
        <v>27</v>
      </c>
      <c r="E53" s="191" t="s">
        <v>27</v>
      </c>
      <c r="F53" s="191" t="s">
        <v>27</v>
      </c>
      <c r="G53" s="191" t="s">
        <v>27</v>
      </c>
      <c r="H53" s="104" t="s">
        <v>318</v>
      </c>
    </row>
    <row r="54" spans="1:8">
      <c r="A54" s="103">
        <v>52</v>
      </c>
      <c r="B54" s="104" t="s">
        <v>116</v>
      </c>
      <c r="C54" s="130" t="s">
        <v>359</v>
      </c>
      <c r="D54" s="191" t="s">
        <v>27</v>
      </c>
      <c r="E54" s="191" t="s">
        <v>27</v>
      </c>
      <c r="F54" s="191" t="s">
        <v>27</v>
      </c>
      <c r="G54" s="191" t="s">
        <v>27</v>
      </c>
      <c r="H54" s="104" t="s">
        <v>360</v>
      </c>
    </row>
    <row r="55" spans="1:8">
      <c r="A55" s="103">
        <v>53</v>
      </c>
      <c r="B55" s="104" t="s">
        <v>116</v>
      </c>
      <c r="C55" s="130" t="s">
        <v>361</v>
      </c>
      <c r="D55" s="191" t="s">
        <v>27</v>
      </c>
      <c r="E55" s="191" t="s">
        <v>27</v>
      </c>
      <c r="F55" s="191" t="s">
        <v>27</v>
      </c>
      <c r="G55" s="191" t="s">
        <v>27</v>
      </c>
      <c r="H55" s="104" t="s">
        <v>360</v>
      </c>
    </row>
    <row r="56" spans="1:8">
      <c r="A56" s="103">
        <v>54</v>
      </c>
      <c r="B56" s="104" t="s">
        <v>116</v>
      </c>
      <c r="C56" s="130" t="s">
        <v>362</v>
      </c>
      <c r="D56" s="191" t="s">
        <v>27</v>
      </c>
      <c r="E56" s="191" t="s">
        <v>27</v>
      </c>
      <c r="F56" s="191" t="s">
        <v>27</v>
      </c>
      <c r="G56" s="191" t="s">
        <v>27</v>
      </c>
      <c r="H56" s="104" t="s">
        <v>360</v>
      </c>
    </row>
    <row r="57" spans="1:8">
      <c r="A57" s="103">
        <v>55</v>
      </c>
      <c r="B57" s="104" t="s">
        <v>116</v>
      </c>
      <c r="C57" s="130" t="s">
        <v>363</v>
      </c>
      <c r="D57" s="191" t="s">
        <v>27</v>
      </c>
      <c r="E57" s="191" t="s">
        <v>27</v>
      </c>
      <c r="F57" s="191" t="s">
        <v>27</v>
      </c>
      <c r="G57" s="191" t="s">
        <v>27</v>
      </c>
      <c r="H57" s="104" t="s">
        <v>310</v>
      </c>
    </row>
    <row r="58" spans="1:8">
      <c r="A58" s="103">
        <v>56</v>
      </c>
      <c r="B58" s="104" t="s">
        <v>116</v>
      </c>
      <c r="C58" s="130" t="s">
        <v>364</v>
      </c>
      <c r="D58" s="191" t="s">
        <v>27</v>
      </c>
      <c r="E58" s="191" t="s">
        <v>27</v>
      </c>
      <c r="F58" s="191" t="s">
        <v>27</v>
      </c>
      <c r="G58" s="191" t="s">
        <v>27</v>
      </c>
      <c r="H58" s="104" t="s">
        <v>365</v>
      </c>
    </row>
    <row r="59" spans="1:8">
      <c r="A59" s="103">
        <v>57</v>
      </c>
      <c r="B59" s="104" t="s">
        <v>116</v>
      </c>
      <c r="C59" s="130" t="s">
        <v>366</v>
      </c>
      <c r="D59" s="191" t="s">
        <v>27</v>
      </c>
      <c r="E59" s="191" t="s">
        <v>27</v>
      </c>
      <c r="F59" s="191" t="s">
        <v>27</v>
      </c>
      <c r="G59" s="191" t="s">
        <v>27</v>
      </c>
      <c r="H59" s="104" t="s">
        <v>367</v>
      </c>
    </row>
    <row r="60" spans="1:8">
      <c r="A60" s="103">
        <v>58</v>
      </c>
      <c r="B60" s="104" t="s">
        <v>116</v>
      </c>
      <c r="C60" s="130" t="s">
        <v>368</v>
      </c>
      <c r="D60" s="191" t="s">
        <v>27</v>
      </c>
      <c r="E60" s="191" t="s">
        <v>27</v>
      </c>
      <c r="F60" s="191" t="s">
        <v>27</v>
      </c>
      <c r="G60" s="191" t="s">
        <v>27</v>
      </c>
      <c r="H60" s="104" t="s">
        <v>369</v>
      </c>
    </row>
    <row r="61" spans="1:8">
      <c r="A61" s="103">
        <v>59</v>
      </c>
      <c r="B61" s="104" t="s">
        <v>116</v>
      </c>
      <c r="C61" s="130" t="s">
        <v>370</v>
      </c>
      <c r="D61" s="191" t="s">
        <v>27</v>
      </c>
      <c r="E61" s="191" t="s">
        <v>27</v>
      </c>
      <c r="F61" s="191" t="s">
        <v>27</v>
      </c>
      <c r="G61" s="191" t="s">
        <v>27</v>
      </c>
      <c r="H61" s="104" t="s">
        <v>371</v>
      </c>
    </row>
    <row r="62" spans="1:8">
      <c r="A62" s="103">
        <v>60</v>
      </c>
      <c r="B62" s="104" t="s">
        <v>116</v>
      </c>
      <c r="C62" s="130" t="s">
        <v>372</v>
      </c>
      <c r="D62" s="191" t="s">
        <v>27</v>
      </c>
      <c r="E62" s="191" t="s">
        <v>27</v>
      </c>
      <c r="F62" s="191" t="s">
        <v>27</v>
      </c>
      <c r="G62" s="191" t="s">
        <v>27</v>
      </c>
      <c r="H62" s="104" t="s">
        <v>373</v>
      </c>
    </row>
    <row r="63" spans="1:8">
      <c r="A63" s="103">
        <v>61</v>
      </c>
      <c r="B63" s="104" t="s">
        <v>116</v>
      </c>
      <c r="C63" s="130" t="s">
        <v>374</v>
      </c>
      <c r="D63" s="191" t="s">
        <v>27</v>
      </c>
      <c r="E63" s="191" t="s">
        <v>27</v>
      </c>
      <c r="F63" s="191" t="s">
        <v>27</v>
      </c>
      <c r="G63" s="191" t="s">
        <v>27</v>
      </c>
      <c r="H63" s="104" t="s">
        <v>369</v>
      </c>
    </row>
    <row r="64" spans="1:8">
      <c r="A64" s="103">
        <v>62</v>
      </c>
      <c r="B64" s="104" t="s">
        <v>116</v>
      </c>
      <c r="C64" s="130" t="s">
        <v>375</v>
      </c>
      <c r="D64" s="191" t="s">
        <v>27</v>
      </c>
      <c r="E64" s="191" t="s">
        <v>27</v>
      </c>
      <c r="F64" s="191" t="s">
        <v>27</v>
      </c>
      <c r="G64" s="191" t="s">
        <v>27</v>
      </c>
      <c r="H64" s="104" t="s">
        <v>369</v>
      </c>
    </row>
    <row r="65" spans="1:8">
      <c r="A65" s="103">
        <v>63</v>
      </c>
      <c r="B65" s="104" t="s">
        <v>116</v>
      </c>
      <c r="C65" s="130" t="s">
        <v>376</v>
      </c>
      <c r="D65" s="191" t="s">
        <v>27</v>
      </c>
      <c r="E65" s="191" t="s">
        <v>27</v>
      </c>
      <c r="F65" s="191" t="s">
        <v>27</v>
      </c>
      <c r="G65" s="191" t="s">
        <v>27</v>
      </c>
      <c r="H65" s="104" t="s">
        <v>367</v>
      </c>
    </row>
    <row r="66" spans="1:8">
      <c r="A66" s="103">
        <v>64</v>
      </c>
      <c r="B66" s="104" t="s">
        <v>116</v>
      </c>
      <c r="C66" s="130" t="s">
        <v>377</v>
      </c>
      <c r="D66" s="191" t="s">
        <v>27</v>
      </c>
      <c r="E66" s="191" t="s">
        <v>27</v>
      </c>
      <c r="F66" s="191" t="s">
        <v>27</v>
      </c>
      <c r="G66" s="191" t="s">
        <v>27</v>
      </c>
      <c r="H66" s="104" t="s">
        <v>378</v>
      </c>
    </row>
    <row r="67" spans="1:8">
      <c r="A67" s="103">
        <v>65</v>
      </c>
      <c r="B67" s="104" t="s">
        <v>116</v>
      </c>
      <c r="C67" s="130" t="s">
        <v>379</v>
      </c>
      <c r="D67" s="191" t="s">
        <v>27</v>
      </c>
      <c r="E67" s="191" t="s">
        <v>27</v>
      </c>
      <c r="F67" s="191" t="s">
        <v>27</v>
      </c>
      <c r="G67" s="191" t="s">
        <v>27</v>
      </c>
      <c r="H67" s="104" t="s">
        <v>360</v>
      </c>
    </row>
    <row r="68" spans="1:8">
      <c r="A68" s="103">
        <v>66</v>
      </c>
      <c r="B68" s="104" t="s">
        <v>116</v>
      </c>
      <c r="C68" s="130" t="s">
        <v>380</v>
      </c>
      <c r="D68" s="191" t="s">
        <v>27</v>
      </c>
      <c r="E68" s="191" t="s">
        <v>27</v>
      </c>
      <c r="F68" s="191" t="s">
        <v>27</v>
      </c>
      <c r="G68" s="191" t="s">
        <v>27</v>
      </c>
      <c r="H68" s="104" t="s">
        <v>381</v>
      </c>
    </row>
    <row r="69" spans="1:8">
      <c r="A69" s="103">
        <v>67</v>
      </c>
      <c r="B69" s="104" t="s">
        <v>116</v>
      </c>
      <c r="C69" s="130" t="s">
        <v>382</v>
      </c>
      <c r="D69" s="191" t="s">
        <v>27</v>
      </c>
      <c r="E69" s="191" t="s">
        <v>27</v>
      </c>
      <c r="F69" s="191" t="s">
        <v>27</v>
      </c>
      <c r="G69" s="191" t="s">
        <v>27</v>
      </c>
      <c r="H69" s="104" t="s">
        <v>316</v>
      </c>
    </row>
    <row r="70" spans="1:8">
      <c r="A70" s="103">
        <v>68</v>
      </c>
      <c r="B70" s="104" t="s">
        <v>116</v>
      </c>
      <c r="C70" s="130" t="s">
        <v>383</v>
      </c>
      <c r="D70" s="191" t="s">
        <v>27</v>
      </c>
      <c r="E70" s="191" t="s">
        <v>27</v>
      </c>
      <c r="F70" s="191" t="s">
        <v>27</v>
      </c>
      <c r="G70" s="191" t="s">
        <v>27</v>
      </c>
      <c r="H70" s="104" t="s">
        <v>30</v>
      </c>
    </row>
    <row r="71" spans="1:8">
      <c r="A71" s="103">
        <v>69</v>
      </c>
      <c r="B71" s="130" t="s">
        <v>384</v>
      </c>
      <c r="C71" s="110" t="s">
        <v>385</v>
      </c>
      <c r="D71" s="191" t="s">
        <v>27</v>
      </c>
      <c r="E71" s="191" t="s">
        <v>27</v>
      </c>
      <c r="F71" s="191" t="s">
        <v>27</v>
      </c>
      <c r="G71" s="191" t="s">
        <v>27</v>
      </c>
      <c r="H71" s="130" t="s">
        <v>294</v>
      </c>
    </row>
    <row r="72" spans="1:8">
      <c r="A72" s="103">
        <v>70</v>
      </c>
      <c r="B72" s="130" t="s">
        <v>384</v>
      </c>
      <c r="C72" s="110" t="s">
        <v>386</v>
      </c>
      <c r="D72" s="192" t="s">
        <v>39</v>
      </c>
      <c r="E72" s="191" t="s">
        <v>27</v>
      </c>
      <c r="F72" s="191" t="s">
        <v>27</v>
      </c>
      <c r="G72" s="191" t="s">
        <v>27</v>
      </c>
      <c r="H72" s="104" t="s">
        <v>387</v>
      </c>
    </row>
    <row r="73" spans="1:8">
      <c r="A73" s="103">
        <v>71</v>
      </c>
      <c r="B73" s="130" t="s">
        <v>384</v>
      </c>
      <c r="C73" s="110" t="s">
        <v>388</v>
      </c>
      <c r="D73" s="192" t="s">
        <v>39</v>
      </c>
      <c r="E73" s="191" t="s">
        <v>27</v>
      </c>
      <c r="F73" s="191" t="s">
        <v>27</v>
      </c>
      <c r="G73" s="191" t="s">
        <v>27</v>
      </c>
      <c r="H73" s="104" t="s">
        <v>387</v>
      </c>
    </row>
    <row r="74" spans="1:8">
      <c r="A74" s="103">
        <v>72</v>
      </c>
      <c r="B74" s="130" t="s">
        <v>384</v>
      </c>
      <c r="C74" s="110" t="s">
        <v>389</v>
      </c>
      <c r="D74" s="192" t="s">
        <v>39</v>
      </c>
      <c r="E74" s="191" t="s">
        <v>27</v>
      </c>
      <c r="F74" s="191" t="s">
        <v>27</v>
      </c>
      <c r="G74" s="191" t="s">
        <v>27</v>
      </c>
      <c r="H74" s="104" t="s">
        <v>387</v>
      </c>
    </row>
    <row r="75" spans="1:8">
      <c r="A75" s="103">
        <v>73</v>
      </c>
      <c r="B75" s="130" t="s">
        <v>390</v>
      </c>
      <c r="C75" s="110" t="s">
        <v>391</v>
      </c>
      <c r="D75" s="191" t="s">
        <v>27</v>
      </c>
      <c r="E75" s="192" t="s">
        <v>39</v>
      </c>
      <c r="F75" s="192" t="s">
        <v>39</v>
      </c>
      <c r="G75" s="191" t="s">
        <v>27</v>
      </c>
      <c r="H75" s="104" t="s">
        <v>291</v>
      </c>
    </row>
    <row r="76" spans="1:8" ht="15.75" thickBot="1"/>
    <row r="77" spans="1:8" ht="16.5" thickBot="1">
      <c r="C77" s="122" t="s">
        <v>34</v>
      </c>
      <c r="D77" s="123">
        <f>COUNTIFS(D4:D75,"oui",E4:E75,"oui",F4:F75,"oui",G4:G75,"oui")</f>
        <v>46</v>
      </c>
    </row>
  </sheetData>
  <autoFilter ref="A3:H75"/>
  <customSheetViews>
    <customSheetView guid="{DF4DF745-36B4-4ED8-B352-D91C06FE1CD8}" scale="60" showPageBreaks="1" showAutoFilter="1" view="pageBreakPreview">
      <selection activeCell="I10" sqref="I10"/>
      <pageMargins left="0.25" right="0.25" top="0.75" bottom="0.75" header="0.3" footer="0.3"/>
      <pageSetup paperSize="9" scale="44" orientation="landscape" r:id="rId1"/>
      <autoFilter ref="A3:H75"/>
    </customSheetView>
    <customSheetView guid="{2DC53772-A90B-4006-97E6-B2B7641C047A}" scale="60" showPageBreaks="1" showAutoFilter="1" view="pageBreakPreview">
      <selection activeCell="I10" sqref="I10"/>
      <pageMargins left="0.25" right="0.25" top="0.75" bottom="0.75" header="0.3" footer="0.3"/>
      <pageSetup paperSize="9" scale="44" orientation="landscape" r:id="rId2"/>
      <autoFilter ref="A3:H75"/>
    </customSheetView>
    <customSheetView guid="{7F5DEDAA-56F9-491D-8F3E-FBCC241592D5}" showAutoFilter="1">
      <selection activeCell="G3" sqref="D3:G3"/>
      <pageMargins left="0.7" right="0.7" top="0.78740157499999996" bottom="0.78740157499999996" header="0.3" footer="0.3"/>
      <pageSetup paperSize="9" orientation="portrait" r:id="rId3"/>
      <autoFilter ref="A3:H75"/>
    </customSheetView>
  </customSheetViews>
  <pageMargins left="0.25" right="0.25"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4"/>
  <sheetViews>
    <sheetView view="pageBreakPreview" zoomScale="55" zoomScaleNormal="40" zoomScaleSheetLayoutView="55" workbookViewId="0"/>
  </sheetViews>
  <sheetFormatPr baseColWidth="10" defaultRowHeight="14.25"/>
  <cols>
    <col min="1" max="1" width="4.5" bestFit="1" customWidth="1"/>
    <col min="2" max="2" width="22.5" customWidth="1"/>
    <col min="3" max="3" width="13.875" customWidth="1"/>
    <col min="4" max="4" width="45.5" style="5" customWidth="1"/>
    <col min="5" max="5" width="25.375" customWidth="1"/>
    <col min="6" max="6" width="26" customWidth="1"/>
    <col min="7" max="7" width="25.625" customWidth="1"/>
    <col min="8" max="8" width="27.625" customWidth="1"/>
    <col min="9" max="9" width="26.5" customWidth="1"/>
    <col min="10" max="13" width="18.5" customWidth="1"/>
    <col min="14" max="14" width="85.5" style="5" customWidth="1"/>
    <col min="15" max="15" width="96.75" customWidth="1"/>
  </cols>
  <sheetData>
    <row r="1" spans="1:16" ht="20.25">
      <c r="A1" s="3" t="s">
        <v>1337</v>
      </c>
      <c r="B1" s="3"/>
      <c r="I1" s="8"/>
    </row>
    <row r="2" spans="1:16">
      <c r="C2" s="11"/>
    </row>
    <row r="3" spans="1:16" ht="114.75" customHeight="1">
      <c r="A3" s="23" t="s">
        <v>13</v>
      </c>
      <c r="B3" s="24" t="s">
        <v>482</v>
      </c>
      <c r="C3" s="23" t="s">
        <v>14</v>
      </c>
      <c r="D3" s="24" t="s">
        <v>15</v>
      </c>
      <c r="E3" s="23" t="s">
        <v>16</v>
      </c>
      <c r="F3" s="23" t="s">
        <v>17</v>
      </c>
      <c r="G3" s="23" t="s">
        <v>18</v>
      </c>
      <c r="H3" s="23" t="s">
        <v>19</v>
      </c>
      <c r="I3" s="23" t="s">
        <v>20</v>
      </c>
      <c r="J3" s="24" t="s">
        <v>21</v>
      </c>
      <c r="K3" s="24" t="s">
        <v>22</v>
      </c>
      <c r="L3" s="24" t="s">
        <v>1309</v>
      </c>
      <c r="M3" s="24" t="s">
        <v>23</v>
      </c>
      <c r="N3" s="24" t="s">
        <v>24</v>
      </c>
    </row>
    <row r="4" spans="1:16" ht="15">
      <c r="A4" s="25"/>
      <c r="B4" s="25"/>
      <c r="C4" s="25"/>
      <c r="D4" s="9"/>
      <c r="E4" s="25"/>
      <c r="F4" s="25"/>
      <c r="G4" s="25"/>
      <c r="H4" s="25"/>
      <c r="I4" s="25"/>
      <c r="J4" s="25"/>
      <c r="K4" s="25"/>
      <c r="L4" s="25"/>
      <c r="M4" s="25"/>
      <c r="N4" s="9"/>
    </row>
    <row r="5" spans="1:16" ht="30">
      <c r="A5" s="25">
        <v>1</v>
      </c>
      <c r="B5" s="25" t="s">
        <v>483</v>
      </c>
      <c r="C5" s="25" t="s">
        <v>339</v>
      </c>
      <c r="D5" s="9" t="s">
        <v>484</v>
      </c>
      <c r="E5" s="26">
        <v>2377910000</v>
      </c>
      <c r="F5" s="26">
        <v>2356688600</v>
      </c>
      <c r="G5" s="26">
        <v>2372610000</v>
      </c>
      <c r="H5" s="26">
        <f>SUM(E5:G5)</f>
        <v>7107208600</v>
      </c>
      <c r="I5" s="27">
        <f>H5/3</f>
        <v>2369069533.3333335</v>
      </c>
      <c r="J5" s="28" t="s">
        <v>27</v>
      </c>
      <c r="K5" s="28" t="s">
        <v>27</v>
      </c>
      <c r="L5" s="29" t="s">
        <v>39</v>
      </c>
      <c r="M5" s="28" t="s">
        <v>27</v>
      </c>
      <c r="N5" s="30" t="s">
        <v>485</v>
      </c>
    </row>
    <row r="6" spans="1:16" ht="45">
      <c r="A6" s="25">
        <v>2</v>
      </c>
      <c r="B6" s="25" t="s">
        <v>486</v>
      </c>
      <c r="C6" s="25" t="s">
        <v>339</v>
      </c>
      <c r="D6" s="9" t="s">
        <v>487</v>
      </c>
      <c r="E6" s="26">
        <v>278400000</v>
      </c>
      <c r="F6" s="26">
        <v>268600000</v>
      </c>
      <c r="G6" s="26">
        <v>243800000</v>
      </c>
      <c r="H6" s="26">
        <f t="shared" ref="H6:H69" si="0">SUM(E6:G6)</f>
        <v>790800000</v>
      </c>
      <c r="I6" s="27">
        <f t="shared" ref="I6:I69" si="1">H6/3</f>
        <v>263600000</v>
      </c>
      <c r="J6" s="28" t="s">
        <v>27</v>
      </c>
      <c r="K6" s="28" t="s">
        <v>27</v>
      </c>
      <c r="L6" s="29" t="s">
        <v>39</v>
      </c>
      <c r="M6" s="28" t="s">
        <v>27</v>
      </c>
      <c r="N6" s="30" t="s">
        <v>488</v>
      </c>
    </row>
    <row r="7" spans="1:16" ht="30">
      <c r="A7" s="25">
        <v>3</v>
      </c>
      <c r="B7" s="25" t="s">
        <v>489</v>
      </c>
      <c r="C7" s="25" t="s">
        <v>339</v>
      </c>
      <c r="D7" s="9" t="s">
        <v>490</v>
      </c>
      <c r="E7" s="31">
        <v>37600000</v>
      </c>
      <c r="F7" s="26">
        <v>37036000</v>
      </c>
      <c r="G7" s="26">
        <v>39624500</v>
      </c>
      <c r="H7" s="26">
        <f t="shared" si="0"/>
        <v>114260500</v>
      </c>
      <c r="I7" s="27">
        <f t="shared" si="1"/>
        <v>38086833.333333336</v>
      </c>
      <c r="J7" s="28" t="s">
        <v>27</v>
      </c>
      <c r="K7" s="28" t="s">
        <v>27</v>
      </c>
      <c r="L7" s="29" t="s">
        <v>39</v>
      </c>
      <c r="M7" s="28" t="s">
        <v>27</v>
      </c>
      <c r="N7" s="30" t="s">
        <v>491</v>
      </c>
    </row>
    <row r="8" spans="1:16" ht="45">
      <c r="A8" s="25">
        <v>4</v>
      </c>
      <c r="B8" s="25" t="s">
        <v>492</v>
      </c>
      <c r="C8" s="25" t="s">
        <v>339</v>
      </c>
      <c r="D8" s="9" t="s">
        <v>493</v>
      </c>
      <c r="E8" s="26">
        <v>2400000</v>
      </c>
      <c r="F8" s="26">
        <v>2348800</v>
      </c>
      <c r="G8" s="32">
        <v>2348800</v>
      </c>
      <c r="H8" s="26">
        <f t="shared" si="0"/>
        <v>7097600</v>
      </c>
      <c r="I8" s="27">
        <f t="shared" si="1"/>
        <v>2365866.6666666665</v>
      </c>
      <c r="J8" s="28" t="s">
        <v>27</v>
      </c>
      <c r="K8" s="28" t="s">
        <v>27</v>
      </c>
      <c r="L8" s="29" t="s">
        <v>39</v>
      </c>
      <c r="M8" s="28" t="s">
        <v>27</v>
      </c>
      <c r="N8" s="30" t="s">
        <v>494</v>
      </c>
    </row>
    <row r="9" spans="1:16" ht="60">
      <c r="A9" s="25">
        <v>5</v>
      </c>
      <c r="B9" s="25" t="s">
        <v>495</v>
      </c>
      <c r="C9" s="25" t="s">
        <v>339</v>
      </c>
      <c r="D9" s="9" t="s">
        <v>496</v>
      </c>
      <c r="E9" s="26">
        <v>1000000</v>
      </c>
      <c r="F9" s="26">
        <v>970000</v>
      </c>
      <c r="G9" s="26">
        <v>970000</v>
      </c>
      <c r="H9" s="26">
        <f t="shared" si="0"/>
        <v>2940000</v>
      </c>
      <c r="I9" s="27">
        <f t="shared" si="1"/>
        <v>980000</v>
      </c>
      <c r="J9" s="28" t="s">
        <v>27</v>
      </c>
      <c r="K9" s="33" t="s">
        <v>39</v>
      </c>
      <c r="L9" s="33" t="s">
        <v>39</v>
      </c>
      <c r="M9" s="28" t="s">
        <v>27</v>
      </c>
      <c r="N9" s="30" t="s">
        <v>497</v>
      </c>
    </row>
    <row r="10" spans="1:16" ht="90">
      <c r="A10" s="25">
        <v>6</v>
      </c>
      <c r="B10" s="25" t="s">
        <v>498</v>
      </c>
      <c r="C10" s="25" t="s">
        <v>339</v>
      </c>
      <c r="D10" s="9" t="s">
        <v>499</v>
      </c>
      <c r="E10" s="26">
        <v>0</v>
      </c>
      <c r="F10" s="26">
        <v>231131700</v>
      </c>
      <c r="G10" s="26">
        <v>220825514</v>
      </c>
      <c r="H10" s="26">
        <f t="shared" si="0"/>
        <v>451957214</v>
      </c>
      <c r="I10" s="27">
        <f t="shared" si="1"/>
        <v>150652404.66666666</v>
      </c>
      <c r="J10" s="28" t="s">
        <v>27</v>
      </c>
      <c r="K10" s="28" t="s">
        <v>27</v>
      </c>
      <c r="L10" s="29" t="s">
        <v>39</v>
      </c>
      <c r="M10" s="28" t="s">
        <v>27</v>
      </c>
      <c r="N10" s="30" t="s">
        <v>1315</v>
      </c>
      <c r="O10" s="14"/>
      <c r="P10" s="8"/>
    </row>
    <row r="11" spans="1:16" ht="45">
      <c r="A11" s="25">
        <v>7</v>
      </c>
      <c r="B11" s="25" t="s">
        <v>500</v>
      </c>
      <c r="C11" s="25" t="s">
        <v>339</v>
      </c>
      <c r="D11" s="9" t="s">
        <v>501</v>
      </c>
      <c r="E11" s="26">
        <v>0</v>
      </c>
      <c r="F11" s="26">
        <v>646400</v>
      </c>
      <c r="G11" s="26">
        <v>646400</v>
      </c>
      <c r="H11" s="26">
        <f t="shared" si="0"/>
        <v>1292800</v>
      </c>
      <c r="I11" s="27">
        <f t="shared" si="1"/>
        <v>430933.33333333331</v>
      </c>
      <c r="J11" s="28" t="s">
        <v>27</v>
      </c>
      <c r="K11" s="28" t="s">
        <v>27</v>
      </c>
      <c r="L11" s="29" t="s">
        <v>39</v>
      </c>
      <c r="M11" s="28" t="s">
        <v>27</v>
      </c>
      <c r="N11" s="9" t="s">
        <v>502</v>
      </c>
      <c r="O11" s="15"/>
      <c r="P11" s="8"/>
    </row>
    <row r="12" spans="1:16" ht="45">
      <c r="A12" s="25">
        <v>8</v>
      </c>
      <c r="B12" s="25" t="s">
        <v>503</v>
      </c>
      <c r="C12" s="25" t="s">
        <v>70</v>
      </c>
      <c r="D12" s="9" t="s">
        <v>504</v>
      </c>
      <c r="E12" s="26">
        <v>53208500</v>
      </c>
      <c r="F12" s="26">
        <v>52144200</v>
      </c>
      <c r="G12" s="26">
        <v>52750700</v>
      </c>
      <c r="H12" s="26">
        <f t="shared" si="0"/>
        <v>158103400</v>
      </c>
      <c r="I12" s="27">
        <f t="shared" si="1"/>
        <v>52701133.333333336</v>
      </c>
      <c r="J12" s="28" t="s">
        <v>27</v>
      </c>
      <c r="K12" s="28" t="s">
        <v>27</v>
      </c>
      <c r="L12" s="28" t="s">
        <v>27</v>
      </c>
      <c r="M12" s="28" t="s">
        <v>27</v>
      </c>
      <c r="N12" s="9" t="s">
        <v>505</v>
      </c>
    </row>
    <row r="13" spans="1:16" ht="75">
      <c r="A13" s="25">
        <v>9</v>
      </c>
      <c r="B13" s="25" t="s">
        <v>506</v>
      </c>
      <c r="C13" s="25" t="s">
        <v>70</v>
      </c>
      <c r="D13" s="9" t="s">
        <v>507</v>
      </c>
      <c r="E13" s="26">
        <v>133500</v>
      </c>
      <c r="F13" s="26">
        <v>130900</v>
      </c>
      <c r="G13" s="26">
        <v>132400</v>
      </c>
      <c r="H13" s="26">
        <f t="shared" si="0"/>
        <v>396800</v>
      </c>
      <c r="I13" s="27">
        <f t="shared" si="1"/>
        <v>132266.66666666666</v>
      </c>
      <c r="J13" s="28" t="s">
        <v>27</v>
      </c>
      <c r="K13" s="28" t="s">
        <v>27</v>
      </c>
      <c r="L13" s="28" t="s">
        <v>27</v>
      </c>
      <c r="M13" s="28" t="s">
        <v>27</v>
      </c>
      <c r="N13" s="9" t="s">
        <v>508</v>
      </c>
    </row>
    <row r="14" spans="1:16" ht="75">
      <c r="A14" s="25">
        <v>10</v>
      </c>
      <c r="B14" s="25" t="s">
        <v>509</v>
      </c>
      <c r="C14" s="25" t="s">
        <v>70</v>
      </c>
      <c r="D14" s="9" t="s">
        <v>510</v>
      </c>
      <c r="E14" s="26">
        <v>5603123</v>
      </c>
      <c r="F14" s="26">
        <v>6555463</v>
      </c>
      <c r="G14" s="26">
        <v>5435659</v>
      </c>
      <c r="H14" s="26">
        <f t="shared" si="0"/>
        <v>17594245</v>
      </c>
      <c r="I14" s="27">
        <f t="shared" si="1"/>
        <v>5864748.333333333</v>
      </c>
      <c r="J14" s="28" t="s">
        <v>27</v>
      </c>
      <c r="K14" s="28" t="s">
        <v>27</v>
      </c>
      <c r="L14" s="28" t="s">
        <v>27</v>
      </c>
      <c r="M14" s="28" t="s">
        <v>27</v>
      </c>
      <c r="N14" s="9" t="s">
        <v>1316</v>
      </c>
    </row>
    <row r="15" spans="1:16" ht="75">
      <c r="A15" s="25">
        <v>11</v>
      </c>
      <c r="B15" s="25" t="s">
        <v>511</v>
      </c>
      <c r="C15" s="25" t="s">
        <v>70</v>
      </c>
      <c r="D15" s="9" t="s">
        <v>512</v>
      </c>
      <c r="E15" s="26">
        <v>235652</v>
      </c>
      <c r="F15" s="26">
        <v>253326</v>
      </c>
      <c r="G15" s="26">
        <v>284703</v>
      </c>
      <c r="H15" s="26">
        <f t="shared" si="0"/>
        <v>773681</v>
      </c>
      <c r="I15" s="27">
        <f t="shared" si="1"/>
        <v>257893.66666666666</v>
      </c>
      <c r="J15" s="28" t="s">
        <v>27</v>
      </c>
      <c r="K15" s="33" t="s">
        <v>39</v>
      </c>
      <c r="L15" s="33" t="s">
        <v>39</v>
      </c>
      <c r="M15" s="28" t="s">
        <v>27</v>
      </c>
      <c r="N15" s="9" t="s">
        <v>513</v>
      </c>
    </row>
    <row r="16" spans="1:16" ht="120">
      <c r="A16" s="25">
        <v>12</v>
      </c>
      <c r="B16" s="25" t="s">
        <v>514</v>
      </c>
      <c r="C16" s="25" t="s">
        <v>70</v>
      </c>
      <c r="D16" s="9" t="s">
        <v>478</v>
      </c>
      <c r="E16" s="26">
        <v>5737921</v>
      </c>
      <c r="F16" s="26">
        <v>5943767</v>
      </c>
      <c r="G16" s="26">
        <v>6194507</v>
      </c>
      <c r="H16" s="26">
        <f t="shared" si="0"/>
        <v>17876195</v>
      </c>
      <c r="I16" s="27">
        <f t="shared" si="1"/>
        <v>5958731.666666667</v>
      </c>
      <c r="J16" s="28" t="s">
        <v>27</v>
      </c>
      <c r="K16" s="28" t="s">
        <v>27</v>
      </c>
      <c r="L16" s="28" t="s">
        <v>27</v>
      </c>
      <c r="M16" s="28" t="s">
        <v>27</v>
      </c>
      <c r="N16" s="9" t="s">
        <v>515</v>
      </c>
    </row>
    <row r="17" spans="1:14" ht="120">
      <c r="A17" s="25">
        <v>13</v>
      </c>
      <c r="B17" s="25" t="s">
        <v>516</v>
      </c>
      <c r="C17" s="25" t="s">
        <v>70</v>
      </c>
      <c r="D17" s="9" t="s">
        <v>517</v>
      </c>
      <c r="E17" s="26">
        <v>402313</v>
      </c>
      <c r="F17" s="26">
        <v>25870</v>
      </c>
      <c r="G17" s="26">
        <v>-35488</v>
      </c>
      <c r="H17" s="26">
        <f t="shared" si="0"/>
        <v>392695</v>
      </c>
      <c r="I17" s="27">
        <f t="shared" si="1"/>
        <v>130898.33333333333</v>
      </c>
      <c r="J17" s="28" t="s">
        <v>27</v>
      </c>
      <c r="K17" s="28" t="s">
        <v>27</v>
      </c>
      <c r="L17" s="28" t="s">
        <v>27</v>
      </c>
      <c r="M17" s="28" t="s">
        <v>27</v>
      </c>
      <c r="N17" s="9" t="s">
        <v>518</v>
      </c>
    </row>
    <row r="18" spans="1:14" ht="105">
      <c r="A18" s="25">
        <v>14</v>
      </c>
      <c r="B18" s="25" t="s">
        <v>519</v>
      </c>
      <c r="C18" s="25" t="s">
        <v>70</v>
      </c>
      <c r="D18" s="9" t="s">
        <v>520</v>
      </c>
      <c r="E18" s="26">
        <v>21300400</v>
      </c>
      <c r="F18" s="26">
        <v>20877700</v>
      </c>
      <c r="G18" s="26">
        <v>21123900</v>
      </c>
      <c r="H18" s="26">
        <f t="shared" si="0"/>
        <v>63302000</v>
      </c>
      <c r="I18" s="27">
        <f t="shared" si="1"/>
        <v>21100666.666666668</v>
      </c>
      <c r="J18" s="28" t="s">
        <v>27</v>
      </c>
      <c r="K18" s="28" t="s">
        <v>27</v>
      </c>
      <c r="L18" s="28" t="s">
        <v>27</v>
      </c>
      <c r="M18" s="28" t="s">
        <v>27</v>
      </c>
      <c r="N18" s="9" t="s">
        <v>1317</v>
      </c>
    </row>
    <row r="19" spans="1:14" ht="135">
      <c r="A19" s="25">
        <v>15</v>
      </c>
      <c r="B19" s="25" t="s">
        <v>521</v>
      </c>
      <c r="C19" s="25" t="s">
        <v>70</v>
      </c>
      <c r="D19" s="9" t="s">
        <v>522</v>
      </c>
      <c r="E19" s="26">
        <v>26302000</v>
      </c>
      <c r="F19" s="26">
        <v>25193100</v>
      </c>
      <c r="G19" s="26">
        <v>24995300</v>
      </c>
      <c r="H19" s="26">
        <f t="shared" si="0"/>
        <v>76490400</v>
      </c>
      <c r="I19" s="27">
        <f t="shared" si="1"/>
        <v>25496800</v>
      </c>
      <c r="J19" s="28" t="s">
        <v>27</v>
      </c>
      <c r="K19" s="28" t="s">
        <v>27</v>
      </c>
      <c r="L19" s="28" t="s">
        <v>27</v>
      </c>
      <c r="M19" s="28" t="s">
        <v>27</v>
      </c>
      <c r="N19" s="9" t="s">
        <v>523</v>
      </c>
    </row>
    <row r="20" spans="1:14" ht="150">
      <c r="A20" s="25">
        <v>16</v>
      </c>
      <c r="B20" s="25" t="s">
        <v>524</v>
      </c>
      <c r="C20" s="25" t="s">
        <v>70</v>
      </c>
      <c r="D20" s="9" t="s">
        <v>525</v>
      </c>
      <c r="E20" s="26">
        <v>3818400</v>
      </c>
      <c r="F20" s="26">
        <v>3743100</v>
      </c>
      <c r="G20" s="26">
        <v>3787600</v>
      </c>
      <c r="H20" s="26">
        <f t="shared" si="0"/>
        <v>11349100</v>
      </c>
      <c r="I20" s="27">
        <f t="shared" si="1"/>
        <v>3783033.3333333335</v>
      </c>
      <c r="J20" s="28" t="s">
        <v>27</v>
      </c>
      <c r="K20" s="28" t="s">
        <v>27</v>
      </c>
      <c r="L20" s="29" t="s">
        <v>39</v>
      </c>
      <c r="M20" s="28" t="s">
        <v>27</v>
      </c>
      <c r="N20" s="9" t="s">
        <v>526</v>
      </c>
    </row>
    <row r="21" spans="1:14" ht="135">
      <c r="A21" s="25">
        <v>17</v>
      </c>
      <c r="B21" s="25" t="s">
        <v>527</v>
      </c>
      <c r="C21" s="25" t="s">
        <v>70</v>
      </c>
      <c r="D21" s="9" t="s">
        <v>528</v>
      </c>
      <c r="E21" s="26">
        <v>1850000</v>
      </c>
      <c r="F21" s="26">
        <v>1850000</v>
      </c>
      <c r="G21" s="26">
        <v>1850000</v>
      </c>
      <c r="H21" s="26">
        <f t="shared" si="0"/>
        <v>5550000</v>
      </c>
      <c r="I21" s="27">
        <f t="shared" si="1"/>
        <v>1850000</v>
      </c>
      <c r="J21" s="28" t="s">
        <v>27</v>
      </c>
      <c r="K21" s="29" t="s">
        <v>39</v>
      </c>
      <c r="L21" s="29" t="s">
        <v>39</v>
      </c>
      <c r="M21" s="28" t="s">
        <v>27</v>
      </c>
      <c r="N21" s="9" t="s">
        <v>529</v>
      </c>
    </row>
    <row r="22" spans="1:14" ht="75">
      <c r="A22" s="25">
        <v>18</v>
      </c>
      <c r="B22" s="25" t="s">
        <v>530</v>
      </c>
      <c r="C22" s="25" t="s">
        <v>70</v>
      </c>
      <c r="D22" s="9" t="s">
        <v>531</v>
      </c>
      <c r="E22" s="26">
        <v>7598037</v>
      </c>
      <c r="F22" s="26">
        <v>7763321</v>
      </c>
      <c r="G22" s="26">
        <v>8597310</v>
      </c>
      <c r="H22" s="26">
        <f t="shared" si="0"/>
        <v>23958668</v>
      </c>
      <c r="I22" s="27">
        <f t="shared" si="1"/>
        <v>7986222.666666667</v>
      </c>
      <c r="J22" s="28" t="s">
        <v>27</v>
      </c>
      <c r="K22" s="29" t="s">
        <v>39</v>
      </c>
      <c r="L22" s="29" t="s">
        <v>39</v>
      </c>
      <c r="M22" s="28" t="s">
        <v>27</v>
      </c>
      <c r="N22" s="9" t="s">
        <v>532</v>
      </c>
    </row>
    <row r="23" spans="1:14" ht="45">
      <c r="A23" s="25">
        <v>19</v>
      </c>
      <c r="B23" s="25" t="s">
        <v>533</v>
      </c>
      <c r="C23" s="25" t="s">
        <v>70</v>
      </c>
      <c r="D23" s="9" t="s">
        <v>534</v>
      </c>
      <c r="E23" s="26">
        <v>3554190</v>
      </c>
      <c r="F23" s="26">
        <v>3712545</v>
      </c>
      <c r="G23" s="26">
        <v>3710590</v>
      </c>
      <c r="H23" s="26">
        <f t="shared" si="0"/>
        <v>10977325</v>
      </c>
      <c r="I23" s="27">
        <f t="shared" si="1"/>
        <v>3659108.3333333335</v>
      </c>
      <c r="J23" s="28" t="s">
        <v>27</v>
      </c>
      <c r="K23" s="29" t="s">
        <v>39</v>
      </c>
      <c r="L23" s="29" t="s">
        <v>39</v>
      </c>
      <c r="M23" s="28" t="s">
        <v>27</v>
      </c>
      <c r="N23" s="9" t="s">
        <v>535</v>
      </c>
    </row>
    <row r="24" spans="1:14" ht="60">
      <c r="A24" s="25">
        <v>20</v>
      </c>
      <c r="B24" s="25" t="s">
        <v>536</v>
      </c>
      <c r="C24" s="25" t="s">
        <v>70</v>
      </c>
      <c r="D24" s="9" t="s">
        <v>537</v>
      </c>
      <c r="E24" s="26">
        <v>8207159</v>
      </c>
      <c r="F24" s="26">
        <v>8979126</v>
      </c>
      <c r="G24" s="26">
        <v>10152261</v>
      </c>
      <c r="H24" s="26">
        <f t="shared" si="0"/>
        <v>27338546</v>
      </c>
      <c r="I24" s="27">
        <f t="shared" si="1"/>
        <v>9112848.666666666</v>
      </c>
      <c r="J24" s="28" t="s">
        <v>27</v>
      </c>
      <c r="K24" s="29" t="s">
        <v>39</v>
      </c>
      <c r="L24" s="29" t="s">
        <v>39</v>
      </c>
      <c r="M24" s="28" t="s">
        <v>27</v>
      </c>
      <c r="N24" s="9" t="s">
        <v>1318</v>
      </c>
    </row>
    <row r="25" spans="1:14" ht="45">
      <c r="A25" s="25">
        <v>21</v>
      </c>
      <c r="B25" s="25" t="s">
        <v>538</v>
      </c>
      <c r="C25" s="25" t="s">
        <v>70</v>
      </c>
      <c r="D25" s="9" t="s">
        <v>539</v>
      </c>
      <c r="E25" s="26">
        <v>4202500</v>
      </c>
      <c r="F25" s="26">
        <v>4221077</v>
      </c>
      <c r="G25" s="26">
        <v>3203797</v>
      </c>
      <c r="H25" s="26">
        <f t="shared" si="0"/>
        <v>11627374</v>
      </c>
      <c r="I25" s="27">
        <f t="shared" si="1"/>
        <v>3875791.3333333335</v>
      </c>
      <c r="J25" s="28" t="s">
        <v>27</v>
      </c>
      <c r="K25" s="29" t="s">
        <v>39</v>
      </c>
      <c r="L25" s="29" t="s">
        <v>39</v>
      </c>
      <c r="M25" s="28" t="s">
        <v>27</v>
      </c>
      <c r="N25" s="9" t="s">
        <v>540</v>
      </c>
    </row>
    <row r="26" spans="1:14" ht="45">
      <c r="A26" s="25">
        <v>22</v>
      </c>
      <c r="B26" s="25" t="s">
        <v>541</v>
      </c>
      <c r="C26" s="25" t="s">
        <v>70</v>
      </c>
      <c r="D26" s="9" t="s">
        <v>542</v>
      </c>
      <c r="E26" s="26">
        <v>193400</v>
      </c>
      <c r="F26" s="26">
        <v>217253</v>
      </c>
      <c r="G26" s="26">
        <v>225553</v>
      </c>
      <c r="H26" s="26">
        <f t="shared" si="0"/>
        <v>636206</v>
      </c>
      <c r="I26" s="27">
        <f t="shared" si="1"/>
        <v>212068.66666666666</v>
      </c>
      <c r="J26" s="28" t="s">
        <v>27</v>
      </c>
      <c r="K26" s="29" t="s">
        <v>39</v>
      </c>
      <c r="L26" s="29" t="s">
        <v>39</v>
      </c>
      <c r="M26" s="28" t="s">
        <v>27</v>
      </c>
      <c r="N26" s="9" t="s">
        <v>543</v>
      </c>
    </row>
    <row r="27" spans="1:14" ht="75">
      <c r="A27" s="25">
        <v>23</v>
      </c>
      <c r="B27" s="25" t="s">
        <v>544</v>
      </c>
      <c r="C27" s="25" t="s">
        <v>70</v>
      </c>
      <c r="D27" s="9" t="s">
        <v>545</v>
      </c>
      <c r="E27" s="26">
        <v>176420</v>
      </c>
      <c r="F27" s="26">
        <v>217941</v>
      </c>
      <c r="G27" s="26">
        <v>217965</v>
      </c>
      <c r="H27" s="26">
        <f t="shared" si="0"/>
        <v>612326</v>
      </c>
      <c r="I27" s="27">
        <f t="shared" si="1"/>
        <v>204108.66666666666</v>
      </c>
      <c r="J27" s="28" t="s">
        <v>27</v>
      </c>
      <c r="K27" s="29" t="s">
        <v>39</v>
      </c>
      <c r="L27" s="29" t="s">
        <v>39</v>
      </c>
      <c r="M27" s="28" t="s">
        <v>27</v>
      </c>
      <c r="N27" s="9" t="s">
        <v>546</v>
      </c>
    </row>
    <row r="28" spans="1:14" ht="75">
      <c r="A28" s="25">
        <v>24</v>
      </c>
      <c r="B28" s="25" t="s">
        <v>547</v>
      </c>
      <c r="C28" s="25" t="s">
        <v>70</v>
      </c>
      <c r="D28" s="9" t="s">
        <v>548</v>
      </c>
      <c r="E28" s="26">
        <v>1293928</v>
      </c>
      <c r="F28" s="26">
        <v>1443121</v>
      </c>
      <c r="G28" s="26">
        <v>1495827</v>
      </c>
      <c r="H28" s="26">
        <f t="shared" si="0"/>
        <v>4232876</v>
      </c>
      <c r="I28" s="27">
        <f t="shared" si="1"/>
        <v>1410958.6666666667</v>
      </c>
      <c r="J28" s="28" t="s">
        <v>27</v>
      </c>
      <c r="K28" s="29" t="s">
        <v>39</v>
      </c>
      <c r="L28" s="29" t="s">
        <v>39</v>
      </c>
      <c r="M28" s="28" t="s">
        <v>27</v>
      </c>
      <c r="N28" s="9" t="s">
        <v>549</v>
      </c>
    </row>
    <row r="29" spans="1:14" ht="120">
      <c r="A29" s="25">
        <v>25</v>
      </c>
      <c r="B29" s="25" t="s">
        <v>550</v>
      </c>
      <c r="C29" s="25" t="s">
        <v>70</v>
      </c>
      <c r="D29" s="9" t="s">
        <v>551</v>
      </c>
      <c r="E29" s="26">
        <v>229256435</v>
      </c>
      <c r="F29" s="26">
        <v>199557520</v>
      </c>
      <c r="G29" s="26">
        <v>213047452</v>
      </c>
      <c r="H29" s="26">
        <f t="shared" si="0"/>
        <v>641861407</v>
      </c>
      <c r="I29" s="27">
        <f t="shared" si="1"/>
        <v>213953802.33333334</v>
      </c>
      <c r="J29" s="28" t="s">
        <v>27</v>
      </c>
      <c r="K29" s="28" t="s">
        <v>27</v>
      </c>
      <c r="L29" s="29" t="s">
        <v>39</v>
      </c>
      <c r="M29" s="28" t="s">
        <v>27</v>
      </c>
      <c r="N29" s="9" t="s">
        <v>552</v>
      </c>
    </row>
    <row r="30" spans="1:14" ht="90">
      <c r="A30" s="25">
        <v>26</v>
      </c>
      <c r="B30" s="25" t="s">
        <v>553</v>
      </c>
      <c r="C30" s="25" t="s">
        <v>70</v>
      </c>
      <c r="D30" s="9" t="s">
        <v>554</v>
      </c>
      <c r="E30" s="26">
        <v>92914221</v>
      </c>
      <c r="F30" s="26">
        <v>12370747</v>
      </c>
      <c r="G30" s="26">
        <v>32234273</v>
      </c>
      <c r="H30" s="26">
        <f t="shared" si="0"/>
        <v>137519241</v>
      </c>
      <c r="I30" s="27">
        <f t="shared" si="1"/>
        <v>45839747</v>
      </c>
      <c r="J30" s="28" t="s">
        <v>27</v>
      </c>
      <c r="K30" s="28" t="s">
        <v>27</v>
      </c>
      <c r="L30" s="29" t="s">
        <v>39</v>
      </c>
      <c r="M30" s="28" t="s">
        <v>27</v>
      </c>
      <c r="N30" s="9" t="s">
        <v>555</v>
      </c>
    </row>
    <row r="31" spans="1:14" ht="75">
      <c r="A31" s="25">
        <v>27</v>
      </c>
      <c r="B31" s="25" t="s">
        <v>556</v>
      </c>
      <c r="C31" s="25" t="s">
        <v>70</v>
      </c>
      <c r="D31" s="9" t="s">
        <v>557</v>
      </c>
      <c r="E31" s="26">
        <v>77027697</v>
      </c>
      <c r="F31" s="26">
        <v>74437249</v>
      </c>
      <c r="G31" s="26">
        <v>76048603</v>
      </c>
      <c r="H31" s="26">
        <f t="shared" si="0"/>
        <v>227513549</v>
      </c>
      <c r="I31" s="27">
        <f t="shared" si="1"/>
        <v>75837849.666666672</v>
      </c>
      <c r="J31" s="28" t="s">
        <v>27</v>
      </c>
      <c r="K31" s="28" t="s">
        <v>27</v>
      </c>
      <c r="L31" s="29" t="s">
        <v>39</v>
      </c>
      <c r="M31" s="28" t="s">
        <v>27</v>
      </c>
      <c r="N31" s="9" t="s">
        <v>558</v>
      </c>
    </row>
    <row r="32" spans="1:14" ht="165">
      <c r="A32" s="25">
        <v>28</v>
      </c>
      <c r="B32" s="25" t="s">
        <v>559</v>
      </c>
      <c r="C32" s="25" t="s">
        <v>70</v>
      </c>
      <c r="D32" s="9" t="s">
        <v>560</v>
      </c>
      <c r="E32" s="26">
        <v>0</v>
      </c>
      <c r="F32" s="26">
        <v>404444010</v>
      </c>
      <c r="G32" s="26">
        <v>30000000</v>
      </c>
      <c r="H32" s="26">
        <f t="shared" si="0"/>
        <v>434444010</v>
      </c>
      <c r="I32" s="27">
        <f t="shared" si="1"/>
        <v>144814670</v>
      </c>
      <c r="J32" s="28" t="s">
        <v>27</v>
      </c>
      <c r="K32" s="28" t="s">
        <v>27</v>
      </c>
      <c r="L32" s="29" t="s">
        <v>39</v>
      </c>
      <c r="M32" s="28" t="s">
        <v>27</v>
      </c>
      <c r="N32" s="9" t="s">
        <v>561</v>
      </c>
    </row>
    <row r="33" spans="1:16" ht="45">
      <c r="A33" s="25">
        <v>29</v>
      </c>
      <c r="B33" s="25" t="s">
        <v>562</v>
      </c>
      <c r="C33" s="25" t="s">
        <v>70</v>
      </c>
      <c r="D33" s="9" t="s">
        <v>563</v>
      </c>
      <c r="E33" s="26">
        <v>4313740</v>
      </c>
      <c r="F33" s="26">
        <v>4336407</v>
      </c>
      <c r="G33" s="26">
        <v>4110968</v>
      </c>
      <c r="H33" s="26">
        <f t="shared" si="0"/>
        <v>12761115</v>
      </c>
      <c r="I33" s="27">
        <f t="shared" si="1"/>
        <v>4253705</v>
      </c>
      <c r="J33" s="28" t="s">
        <v>27</v>
      </c>
      <c r="K33" s="29" t="s">
        <v>39</v>
      </c>
      <c r="L33" s="29" t="s">
        <v>39</v>
      </c>
      <c r="M33" s="28" t="s">
        <v>27</v>
      </c>
      <c r="N33" s="9" t="s">
        <v>564</v>
      </c>
    </row>
    <row r="34" spans="1:16" ht="75">
      <c r="A34" s="25">
        <v>30</v>
      </c>
      <c r="B34" s="25" t="s">
        <v>565</v>
      </c>
      <c r="C34" s="25" t="s">
        <v>70</v>
      </c>
      <c r="D34" s="9" t="s">
        <v>566</v>
      </c>
      <c r="E34" s="26">
        <v>494547000</v>
      </c>
      <c r="F34" s="26">
        <v>490469000</v>
      </c>
      <c r="G34" s="26">
        <v>509691000</v>
      </c>
      <c r="H34" s="26">
        <f t="shared" si="0"/>
        <v>1494707000</v>
      </c>
      <c r="I34" s="27">
        <f t="shared" si="1"/>
        <v>498235666.66666669</v>
      </c>
      <c r="J34" s="28" t="s">
        <v>27</v>
      </c>
      <c r="K34" s="29" t="s">
        <v>39</v>
      </c>
      <c r="L34" s="29" t="s">
        <v>39</v>
      </c>
      <c r="M34" s="29" t="s">
        <v>39</v>
      </c>
      <c r="N34" s="9" t="s">
        <v>567</v>
      </c>
    </row>
    <row r="35" spans="1:16" ht="135">
      <c r="A35" s="25">
        <v>31</v>
      </c>
      <c r="B35" s="25" t="s">
        <v>568</v>
      </c>
      <c r="C35" s="25" t="s">
        <v>70</v>
      </c>
      <c r="D35" s="9" t="s">
        <v>569</v>
      </c>
      <c r="E35" s="26">
        <v>4325780</v>
      </c>
      <c r="F35" s="26">
        <v>4478834</v>
      </c>
      <c r="G35" s="26">
        <v>4566360</v>
      </c>
      <c r="H35" s="26">
        <f t="shared" si="0"/>
        <v>13370974</v>
      </c>
      <c r="I35" s="27">
        <f t="shared" si="1"/>
        <v>4456991.333333333</v>
      </c>
      <c r="J35" s="28" t="s">
        <v>27</v>
      </c>
      <c r="K35" s="28" t="s">
        <v>27</v>
      </c>
      <c r="L35" s="33" t="s">
        <v>39</v>
      </c>
      <c r="M35" s="28" t="s">
        <v>27</v>
      </c>
      <c r="N35" s="9" t="s">
        <v>570</v>
      </c>
    </row>
    <row r="36" spans="1:16" ht="60">
      <c r="A36" s="25">
        <v>32</v>
      </c>
      <c r="B36" s="25" t="s">
        <v>571</v>
      </c>
      <c r="C36" s="25" t="s">
        <v>70</v>
      </c>
      <c r="D36" s="9" t="s">
        <v>572</v>
      </c>
      <c r="E36" s="26">
        <v>4450792</v>
      </c>
      <c r="F36" s="26">
        <v>4198370</v>
      </c>
      <c r="G36" s="26">
        <v>4140204</v>
      </c>
      <c r="H36" s="26">
        <f t="shared" si="0"/>
        <v>12789366</v>
      </c>
      <c r="I36" s="27">
        <f t="shared" si="1"/>
        <v>4263122</v>
      </c>
      <c r="J36" s="28" t="s">
        <v>27</v>
      </c>
      <c r="K36" s="33" t="s">
        <v>39</v>
      </c>
      <c r="L36" s="33" t="s">
        <v>39</v>
      </c>
      <c r="M36" s="28" t="s">
        <v>27</v>
      </c>
      <c r="N36" s="9" t="s">
        <v>573</v>
      </c>
    </row>
    <row r="37" spans="1:16" ht="60">
      <c r="A37" s="25">
        <v>33</v>
      </c>
      <c r="B37" s="25" t="s">
        <v>574</v>
      </c>
      <c r="C37" s="25" t="s">
        <v>70</v>
      </c>
      <c r="D37" s="9" t="s">
        <v>575</v>
      </c>
      <c r="E37" s="26">
        <v>13332969</v>
      </c>
      <c r="F37" s="26">
        <v>15731706</v>
      </c>
      <c r="G37" s="26">
        <v>15350802</v>
      </c>
      <c r="H37" s="26">
        <f t="shared" si="0"/>
        <v>44415477</v>
      </c>
      <c r="I37" s="27">
        <f t="shared" si="1"/>
        <v>14805159</v>
      </c>
      <c r="J37" s="28" t="s">
        <v>27</v>
      </c>
      <c r="K37" s="33" t="s">
        <v>39</v>
      </c>
      <c r="L37" s="33" t="s">
        <v>39</v>
      </c>
      <c r="M37" s="28" t="s">
        <v>27</v>
      </c>
      <c r="N37" s="9" t="s">
        <v>1319</v>
      </c>
    </row>
    <row r="38" spans="1:16" ht="30">
      <c r="A38" s="25">
        <v>34</v>
      </c>
      <c r="B38" s="25" t="s">
        <v>576</v>
      </c>
      <c r="C38" s="25" t="s">
        <v>28</v>
      </c>
      <c r="D38" s="9" t="s">
        <v>577</v>
      </c>
      <c r="E38" s="26">
        <v>7241040</v>
      </c>
      <c r="F38" s="26">
        <v>7671431</v>
      </c>
      <c r="G38" s="26">
        <v>7762666</v>
      </c>
      <c r="H38" s="26">
        <f t="shared" si="0"/>
        <v>22675137</v>
      </c>
      <c r="I38" s="27">
        <f t="shared" si="1"/>
        <v>7558379</v>
      </c>
      <c r="J38" s="28" t="s">
        <v>27</v>
      </c>
      <c r="K38" s="33" t="s">
        <v>39</v>
      </c>
      <c r="L38" s="33" t="s">
        <v>39</v>
      </c>
      <c r="M38" s="28" t="s">
        <v>27</v>
      </c>
      <c r="N38" s="9" t="s">
        <v>578</v>
      </c>
    </row>
    <row r="39" spans="1:16" ht="60">
      <c r="A39" s="25">
        <v>35</v>
      </c>
      <c r="B39" s="25" t="s">
        <v>579</v>
      </c>
      <c r="C39" s="25" t="s">
        <v>28</v>
      </c>
      <c r="D39" s="9" t="s">
        <v>580</v>
      </c>
      <c r="E39" s="26">
        <v>11619891</v>
      </c>
      <c r="F39" s="26">
        <v>10813180</v>
      </c>
      <c r="G39" s="26">
        <v>11066550</v>
      </c>
      <c r="H39" s="26">
        <f t="shared" si="0"/>
        <v>33499621</v>
      </c>
      <c r="I39" s="27">
        <f t="shared" si="1"/>
        <v>11166540.333333334</v>
      </c>
      <c r="J39" s="28" t="s">
        <v>27</v>
      </c>
      <c r="K39" s="28" t="s">
        <v>27</v>
      </c>
      <c r="L39" s="28" t="s">
        <v>27</v>
      </c>
      <c r="M39" s="28" t="s">
        <v>27</v>
      </c>
      <c r="N39" s="9" t="s">
        <v>581</v>
      </c>
    </row>
    <row r="40" spans="1:16" ht="105">
      <c r="A40" s="25">
        <v>36</v>
      </c>
      <c r="B40" s="25" t="s">
        <v>582</v>
      </c>
      <c r="C40" s="25" t="s">
        <v>28</v>
      </c>
      <c r="D40" s="9" t="s">
        <v>583</v>
      </c>
      <c r="E40" s="26">
        <v>11242950</v>
      </c>
      <c r="F40" s="26">
        <v>10813200</v>
      </c>
      <c r="G40" s="26">
        <v>10913475</v>
      </c>
      <c r="H40" s="26">
        <f t="shared" si="0"/>
        <v>32969625</v>
      </c>
      <c r="I40" s="27">
        <f t="shared" si="1"/>
        <v>10989875</v>
      </c>
      <c r="J40" s="28" t="s">
        <v>27</v>
      </c>
      <c r="K40" s="28" t="s">
        <v>27</v>
      </c>
      <c r="L40" s="28" t="s">
        <v>27</v>
      </c>
      <c r="M40" s="28" t="s">
        <v>27</v>
      </c>
      <c r="N40" s="9" t="s">
        <v>584</v>
      </c>
    </row>
    <row r="41" spans="1:16" ht="45">
      <c r="A41" s="25">
        <v>37</v>
      </c>
      <c r="B41" s="25" t="s">
        <v>585</v>
      </c>
      <c r="C41" s="25" t="s">
        <v>28</v>
      </c>
      <c r="D41" s="9" t="s">
        <v>586</v>
      </c>
      <c r="E41" s="26">
        <v>2119735</v>
      </c>
      <c r="F41" s="26">
        <v>1245561</v>
      </c>
      <c r="G41" s="26">
        <v>1679010</v>
      </c>
      <c r="H41" s="26">
        <f t="shared" si="0"/>
        <v>5044306</v>
      </c>
      <c r="I41" s="27">
        <f t="shared" si="1"/>
        <v>1681435.3333333333</v>
      </c>
      <c r="J41" s="28" t="s">
        <v>27</v>
      </c>
      <c r="K41" s="28" t="s">
        <v>27</v>
      </c>
      <c r="L41" s="28" t="s">
        <v>27</v>
      </c>
      <c r="M41" s="28" t="s">
        <v>27</v>
      </c>
      <c r="N41" s="9" t="s">
        <v>587</v>
      </c>
    </row>
    <row r="42" spans="1:16" ht="45">
      <c r="A42" s="25">
        <v>38</v>
      </c>
      <c r="B42" s="25" t="s">
        <v>588</v>
      </c>
      <c r="C42" s="25" t="s">
        <v>28</v>
      </c>
      <c r="D42" s="9" t="s">
        <v>589</v>
      </c>
      <c r="E42" s="26">
        <v>46557757</v>
      </c>
      <c r="F42" s="26">
        <v>47285334</v>
      </c>
      <c r="G42" s="26">
        <v>46223635</v>
      </c>
      <c r="H42" s="26">
        <f t="shared" si="0"/>
        <v>140066726</v>
      </c>
      <c r="I42" s="27">
        <f t="shared" si="1"/>
        <v>46688908.666666664</v>
      </c>
      <c r="J42" s="28" t="s">
        <v>27</v>
      </c>
      <c r="K42" s="28" t="s">
        <v>27</v>
      </c>
      <c r="L42" s="33" t="s">
        <v>39</v>
      </c>
      <c r="M42" s="28" t="s">
        <v>27</v>
      </c>
      <c r="N42" s="9" t="s">
        <v>590</v>
      </c>
      <c r="O42" s="15"/>
      <c r="P42" s="8"/>
    </row>
    <row r="43" spans="1:16" ht="90">
      <c r="A43" s="25">
        <v>39</v>
      </c>
      <c r="B43" s="25" t="s">
        <v>591</v>
      </c>
      <c r="C43" s="25" t="s">
        <v>28</v>
      </c>
      <c r="D43" s="9" t="s">
        <v>592</v>
      </c>
      <c r="E43" s="26">
        <v>38378777</v>
      </c>
      <c r="F43" s="26">
        <v>38494663</v>
      </c>
      <c r="G43" s="26">
        <v>38518737</v>
      </c>
      <c r="H43" s="26">
        <f t="shared" si="0"/>
        <v>115392177</v>
      </c>
      <c r="I43" s="27">
        <f t="shared" si="1"/>
        <v>38464059</v>
      </c>
      <c r="J43" s="28" t="s">
        <v>27</v>
      </c>
      <c r="K43" s="28" t="s">
        <v>27</v>
      </c>
      <c r="L43" s="28" t="s">
        <v>27</v>
      </c>
      <c r="M43" s="28" t="s">
        <v>27</v>
      </c>
      <c r="N43" s="9" t="s">
        <v>593</v>
      </c>
    </row>
    <row r="44" spans="1:16" ht="90">
      <c r="A44" s="25">
        <v>40</v>
      </c>
      <c r="B44" s="25" t="s">
        <v>594</v>
      </c>
      <c r="C44" s="25" t="s">
        <v>28</v>
      </c>
      <c r="D44" s="9" t="s">
        <v>595</v>
      </c>
      <c r="E44" s="26">
        <v>64817090</v>
      </c>
      <c r="F44" s="26">
        <v>64983065</v>
      </c>
      <c r="G44" s="26">
        <v>64706094</v>
      </c>
      <c r="H44" s="26">
        <f t="shared" si="0"/>
        <v>194506249</v>
      </c>
      <c r="I44" s="27">
        <f t="shared" si="1"/>
        <v>64835416.333333336</v>
      </c>
      <c r="J44" s="28" t="s">
        <v>27</v>
      </c>
      <c r="K44" s="28" t="s">
        <v>27</v>
      </c>
      <c r="L44" s="28" t="s">
        <v>27</v>
      </c>
      <c r="M44" s="28" t="s">
        <v>27</v>
      </c>
      <c r="N44" s="9" t="s">
        <v>596</v>
      </c>
    </row>
    <row r="45" spans="1:16" ht="105">
      <c r="A45" s="25">
        <v>41</v>
      </c>
      <c r="B45" s="25" t="s">
        <v>597</v>
      </c>
      <c r="C45" s="25" t="s">
        <v>28</v>
      </c>
      <c r="D45" s="9" t="s">
        <v>598</v>
      </c>
      <c r="E45" s="26">
        <v>292996392</v>
      </c>
      <c r="F45" s="26">
        <v>292990121</v>
      </c>
      <c r="G45" s="31">
        <v>378744000</v>
      </c>
      <c r="H45" s="26">
        <f t="shared" si="0"/>
        <v>964730513</v>
      </c>
      <c r="I45" s="27">
        <f t="shared" si="1"/>
        <v>321576837.66666669</v>
      </c>
      <c r="J45" s="28" t="s">
        <v>27</v>
      </c>
      <c r="K45" s="28" t="s">
        <v>27</v>
      </c>
      <c r="L45" s="28" t="s">
        <v>27</v>
      </c>
      <c r="M45" s="28" t="s">
        <v>27</v>
      </c>
      <c r="N45" s="9" t="s">
        <v>599</v>
      </c>
    </row>
    <row r="46" spans="1:16" ht="60">
      <c r="A46" s="25">
        <v>42</v>
      </c>
      <c r="B46" s="25" t="s">
        <v>600</v>
      </c>
      <c r="C46" s="25" t="s">
        <v>28</v>
      </c>
      <c r="D46" s="9" t="s">
        <v>601</v>
      </c>
      <c r="E46" s="26">
        <v>5682777</v>
      </c>
      <c r="F46" s="26">
        <v>5283214</v>
      </c>
      <c r="G46" s="26">
        <v>5725481</v>
      </c>
      <c r="H46" s="26">
        <f t="shared" si="0"/>
        <v>16691472</v>
      </c>
      <c r="I46" s="27">
        <f t="shared" si="1"/>
        <v>5563824</v>
      </c>
      <c r="J46" s="28" t="s">
        <v>27</v>
      </c>
      <c r="K46" s="28" t="s">
        <v>27</v>
      </c>
      <c r="L46" s="28" t="s">
        <v>27</v>
      </c>
      <c r="M46" s="28" t="s">
        <v>27</v>
      </c>
      <c r="N46" s="9" t="s">
        <v>602</v>
      </c>
    </row>
    <row r="47" spans="1:16" ht="90">
      <c r="A47" s="25">
        <v>43</v>
      </c>
      <c r="B47" s="25" t="s">
        <v>603</v>
      </c>
      <c r="C47" s="25" t="s">
        <v>28</v>
      </c>
      <c r="D47" s="9" t="s">
        <v>604</v>
      </c>
      <c r="E47" s="26">
        <v>64174683</v>
      </c>
      <c r="F47" s="26">
        <v>64733337</v>
      </c>
      <c r="G47" s="26">
        <v>69247574</v>
      </c>
      <c r="H47" s="26">
        <f t="shared" si="0"/>
        <v>198155594</v>
      </c>
      <c r="I47" s="27">
        <f t="shared" si="1"/>
        <v>66051864.666666664</v>
      </c>
      <c r="J47" s="28" t="s">
        <v>27</v>
      </c>
      <c r="K47" s="28" t="s">
        <v>27</v>
      </c>
      <c r="L47" s="28" t="s">
        <v>27</v>
      </c>
      <c r="M47" s="28" t="s">
        <v>27</v>
      </c>
      <c r="N47" s="9" t="s">
        <v>605</v>
      </c>
    </row>
    <row r="48" spans="1:16" ht="45">
      <c r="A48" s="25">
        <v>44</v>
      </c>
      <c r="B48" s="25" t="s">
        <v>606</v>
      </c>
      <c r="C48" s="25" t="s">
        <v>28</v>
      </c>
      <c r="D48" s="9" t="s">
        <v>607</v>
      </c>
      <c r="E48" s="26">
        <v>41200</v>
      </c>
      <c r="F48" s="26">
        <v>41164</v>
      </c>
      <c r="G48" s="26" t="s">
        <v>608</v>
      </c>
      <c r="H48" s="26">
        <f t="shared" si="0"/>
        <v>82364</v>
      </c>
      <c r="I48" s="27">
        <f t="shared" si="1"/>
        <v>27454.666666666668</v>
      </c>
      <c r="J48" s="28" t="s">
        <v>27</v>
      </c>
      <c r="K48" s="29" t="s">
        <v>39</v>
      </c>
      <c r="L48" s="29" t="s">
        <v>39</v>
      </c>
      <c r="M48" s="28" t="s">
        <v>27</v>
      </c>
      <c r="N48" s="9" t="s">
        <v>609</v>
      </c>
    </row>
    <row r="49" spans="1:14" ht="30">
      <c r="A49" s="25">
        <v>45</v>
      </c>
      <c r="B49" s="25" t="s">
        <v>610</v>
      </c>
      <c r="C49" s="25" t="s">
        <v>28</v>
      </c>
      <c r="D49" s="9" t="s">
        <v>611</v>
      </c>
      <c r="E49" s="26">
        <v>2806387418</v>
      </c>
      <c r="F49" s="26">
        <v>2805385413</v>
      </c>
      <c r="G49" s="26">
        <v>2814550763</v>
      </c>
      <c r="H49" s="26">
        <f t="shared" si="0"/>
        <v>8426323594</v>
      </c>
      <c r="I49" s="27">
        <f t="shared" si="1"/>
        <v>2808774531.3333335</v>
      </c>
      <c r="J49" s="28" t="s">
        <v>27</v>
      </c>
      <c r="K49" s="28" t="s">
        <v>27</v>
      </c>
      <c r="L49" s="28" t="s">
        <v>27</v>
      </c>
      <c r="M49" s="28" t="s">
        <v>27</v>
      </c>
      <c r="N49" s="9"/>
    </row>
    <row r="50" spans="1:14" ht="75">
      <c r="A50" s="25">
        <v>46</v>
      </c>
      <c r="B50" s="25" t="s">
        <v>612</v>
      </c>
      <c r="C50" s="25" t="s">
        <v>28</v>
      </c>
      <c r="D50" s="9" t="s">
        <v>613</v>
      </c>
      <c r="E50" s="26">
        <v>0</v>
      </c>
      <c r="F50" s="26">
        <v>0</v>
      </c>
      <c r="G50" s="26">
        <v>15647307</v>
      </c>
      <c r="H50" s="26">
        <f t="shared" si="0"/>
        <v>15647307</v>
      </c>
      <c r="I50" s="27">
        <f t="shared" si="1"/>
        <v>5215769</v>
      </c>
      <c r="J50" s="28" t="s">
        <v>27</v>
      </c>
      <c r="K50" s="28" t="s">
        <v>27</v>
      </c>
      <c r="L50" s="28" t="s">
        <v>27</v>
      </c>
      <c r="M50" s="28" t="s">
        <v>27</v>
      </c>
      <c r="N50" s="9" t="s">
        <v>614</v>
      </c>
    </row>
    <row r="51" spans="1:14" ht="105">
      <c r="A51" s="25">
        <v>47</v>
      </c>
      <c r="B51" s="25" t="s">
        <v>615</v>
      </c>
      <c r="C51" s="25" t="s">
        <v>28</v>
      </c>
      <c r="D51" s="9" t="s">
        <v>616</v>
      </c>
      <c r="E51" s="26">
        <v>6828749</v>
      </c>
      <c r="F51" s="26">
        <v>938518</v>
      </c>
      <c r="G51" s="26">
        <v>-260341</v>
      </c>
      <c r="H51" s="26">
        <f t="shared" si="0"/>
        <v>7506926</v>
      </c>
      <c r="I51" s="27">
        <f t="shared" si="1"/>
        <v>2502308.6666666665</v>
      </c>
      <c r="J51" s="28" t="s">
        <v>27</v>
      </c>
      <c r="K51" s="28" t="s">
        <v>27</v>
      </c>
      <c r="L51" s="28" t="s">
        <v>27</v>
      </c>
      <c r="M51" s="28" t="s">
        <v>27</v>
      </c>
      <c r="N51" s="9" t="s">
        <v>617</v>
      </c>
    </row>
    <row r="52" spans="1:14" ht="120">
      <c r="A52" s="25">
        <v>48</v>
      </c>
      <c r="B52" s="25" t="s">
        <v>618</v>
      </c>
      <c r="C52" s="25" t="s">
        <v>28</v>
      </c>
      <c r="D52" s="9" t="s">
        <v>619</v>
      </c>
      <c r="E52" s="26">
        <v>215634</v>
      </c>
      <c r="F52" s="26">
        <v>-42200</v>
      </c>
      <c r="G52" s="26">
        <v>166704</v>
      </c>
      <c r="H52" s="26">
        <f t="shared" si="0"/>
        <v>340138</v>
      </c>
      <c r="I52" s="27">
        <f t="shared" si="1"/>
        <v>113379.33333333333</v>
      </c>
      <c r="J52" s="28" t="s">
        <v>27</v>
      </c>
      <c r="K52" s="28" t="s">
        <v>27</v>
      </c>
      <c r="L52" s="28" t="s">
        <v>27</v>
      </c>
      <c r="M52" s="28" t="s">
        <v>27</v>
      </c>
      <c r="N52" s="9" t="s">
        <v>620</v>
      </c>
    </row>
    <row r="53" spans="1:14" ht="30">
      <c r="A53" s="25">
        <v>49</v>
      </c>
      <c r="B53" s="25" t="s">
        <v>621</v>
      </c>
      <c r="C53" s="25" t="s">
        <v>143</v>
      </c>
      <c r="D53" s="9" t="s">
        <v>472</v>
      </c>
      <c r="E53" s="26">
        <v>215000000</v>
      </c>
      <c r="F53" s="26">
        <v>0</v>
      </c>
      <c r="G53" s="26">
        <v>128717000</v>
      </c>
      <c r="H53" s="26">
        <f t="shared" si="0"/>
        <v>343717000</v>
      </c>
      <c r="I53" s="27">
        <f t="shared" si="1"/>
        <v>114572333.33333333</v>
      </c>
      <c r="J53" s="28" t="s">
        <v>27</v>
      </c>
      <c r="K53" s="28" t="s">
        <v>27</v>
      </c>
      <c r="L53" s="29" t="s">
        <v>39</v>
      </c>
      <c r="M53" s="28" t="s">
        <v>27</v>
      </c>
      <c r="N53" s="9" t="s">
        <v>622</v>
      </c>
    </row>
    <row r="54" spans="1:14" ht="45">
      <c r="A54" s="25">
        <v>50</v>
      </c>
      <c r="B54" s="25" t="s">
        <v>623</v>
      </c>
      <c r="C54" s="25" t="s">
        <v>114</v>
      </c>
      <c r="D54" s="9" t="s">
        <v>624</v>
      </c>
      <c r="E54" s="34">
        <v>39051311</v>
      </c>
      <c r="F54" s="26">
        <v>32293776</v>
      </c>
      <c r="G54" s="26">
        <v>24952932</v>
      </c>
      <c r="H54" s="26">
        <f t="shared" si="0"/>
        <v>96298019</v>
      </c>
      <c r="I54" s="27">
        <f t="shared" si="1"/>
        <v>32099339.666666668</v>
      </c>
      <c r="J54" s="28" t="s">
        <v>27</v>
      </c>
      <c r="K54" s="29" t="s">
        <v>39</v>
      </c>
      <c r="L54" s="29" t="s">
        <v>39</v>
      </c>
      <c r="M54" s="29" t="s">
        <v>39</v>
      </c>
      <c r="N54" s="9" t="s">
        <v>625</v>
      </c>
    </row>
    <row r="55" spans="1:14" ht="105">
      <c r="A55" s="25">
        <v>51</v>
      </c>
      <c r="B55" s="25" t="s">
        <v>626</v>
      </c>
      <c r="C55" s="25" t="s">
        <v>114</v>
      </c>
      <c r="D55" s="9" t="s">
        <v>627</v>
      </c>
      <c r="E55" s="34">
        <v>10800000</v>
      </c>
      <c r="F55" s="26">
        <v>0</v>
      </c>
      <c r="G55" s="26">
        <v>0</v>
      </c>
      <c r="H55" s="26">
        <f t="shared" si="0"/>
        <v>10800000</v>
      </c>
      <c r="I55" s="27">
        <f t="shared" si="1"/>
        <v>3600000</v>
      </c>
      <c r="J55" s="28" t="s">
        <v>27</v>
      </c>
      <c r="K55" s="28" t="s">
        <v>27</v>
      </c>
      <c r="L55" s="28" t="s">
        <v>27</v>
      </c>
      <c r="M55" s="28" t="s">
        <v>27</v>
      </c>
      <c r="N55" s="9" t="s">
        <v>628</v>
      </c>
    </row>
    <row r="56" spans="1:14" ht="165">
      <c r="A56" s="25">
        <v>52</v>
      </c>
      <c r="B56" s="25" t="s">
        <v>629</v>
      </c>
      <c r="C56" s="25" t="s">
        <v>114</v>
      </c>
      <c r="D56" s="9" t="s">
        <v>630</v>
      </c>
      <c r="E56" s="35">
        <v>0</v>
      </c>
      <c r="F56" s="26">
        <v>1450579</v>
      </c>
      <c r="G56" s="26">
        <v>6125</v>
      </c>
      <c r="H56" s="26">
        <f t="shared" si="0"/>
        <v>1456704</v>
      </c>
      <c r="I56" s="27">
        <f t="shared" si="1"/>
        <v>485568</v>
      </c>
      <c r="J56" s="28" t="s">
        <v>27</v>
      </c>
      <c r="K56" s="28" t="s">
        <v>27</v>
      </c>
      <c r="L56" s="28" t="s">
        <v>27</v>
      </c>
      <c r="M56" s="28" t="s">
        <v>27</v>
      </c>
      <c r="N56" s="9" t="s">
        <v>631</v>
      </c>
    </row>
    <row r="57" spans="1:14" ht="75">
      <c r="A57" s="25">
        <v>53</v>
      </c>
      <c r="B57" s="25" t="s">
        <v>632</v>
      </c>
      <c r="C57" s="25" t="s">
        <v>633</v>
      </c>
      <c r="D57" s="9" t="s">
        <v>634</v>
      </c>
      <c r="E57" s="26">
        <v>3576069</v>
      </c>
      <c r="F57" s="26">
        <v>3396250</v>
      </c>
      <c r="G57" s="26">
        <v>3403750</v>
      </c>
      <c r="H57" s="26">
        <f t="shared" si="0"/>
        <v>10376069</v>
      </c>
      <c r="I57" s="27">
        <f t="shared" si="1"/>
        <v>3458689.6666666665</v>
      </c>
      <c r="J57" s="28" t="s">
        <v>27</v>
      </c>
      <c r="K57" s="28" t="s">
        <v>27</v>
      </c>
      <c r="L57" s="28" t="s">
        <v>27</v>
      </c>
      <c r="M57" s="28" t="s">
        <v>27</v>
      </c>
      <c r="N57" s="9" t="s">
        <v>635</v>
      </c>
    </row>
    <row r="58" spans="1:14" ht="45">
      <c r="A58" s="25">
        <v>54</v>
      </c>
      <c r="B58" s="25" t="s">
        <v>636</v>
      </c>
      <c r="C58" s="25" t="s">
        <v>637</v>
      </c>
      <c r="D58" s="9" t="s">
        <v>638</v>
      </c>
      <c r="E58" s="26">
        <v>31887</v>
      </c>
      <c r="F58" s="26">
        <v>36071</v>
      </c>
      <c r="G58" s="26">
        <v>42681</v>
      </c>
      <c r="H58" s="26">
        <f t="shared" si="0"/>
        <v>110639</v>
      </c>
      <c r="I58" s="27">
        <f t="shared" si="1"/>
        <v>36879.666666666664</v>
      </c>
      <c r="J58" s="28" t="s">
        <v>27</v>
      </c>
      <c r="K58" s="29" t="s">
        <v>39</v>
      </c>
      <c r="L58" s="29" t="s">
        <v>39</v>
      </c>
      <c r="M58" s="28" t="s">
        <v>27</v>
      </c>
      <c r="N58" s="9" t="s">
        <v>639</v>
      </c>
    </row>
    <row r="59" spans="1:14" ht="60">
      <c r="A59" s="25">
        <v>55</v>
      </c>
      <c r="B59" s="25" t="s">
        <v>640</v>
      </c>
      <c r="C59" s="25" t="s">
        <v>442</v>
      </c>
      <c r="D59" s="9" t="s">
        <v>641</v>
      </c>
      <c r="E59" s="26">
        <v>791869072</v>
      </c>
      <c r="F59" s="26">
        <v>828314262</v>
      </c>
      <c r="G59" s="26">
        <v>856374752</v>
      </c>
      <c r="H59" s="26">
        <f t="shared" si="0"/>
        <v>2476558086</v>
      </c>
      <c r="I59" s="27">
        <f t="shared" si="1"/>
        <v>825519362</v>
      </c>
      <c r="J59" s="28" t="s">
        <v>27</v>
      </c>
      <c r="K59" s="28" t="s">
        <v>27</v>
      </c>
      <c r="L59" s="29" t="s">
        <v>39</v>
      </c>
      <c r="M59" s="28" t="s">
        <v>27</v>
      </c>
      <c r="N59" s="9" t="s">
        <v>642</v>
      </c>
    </row>
    <row r="60" spans="1:14" ht="60">
      <c r="A60" s="25">
        <v>56</v>
      </c>
      <c r="B60" s="25" t="s">
        <v>643</v>
      </c>
      <c r="C60" s="25" t="s">
        <v>442</v>
      </c>
      <c r="D60" s="36" t="s">
        <v>644</v>
      </c>
      <c r="E60" s="26">
        <v>24710828</v>
      </c>
      <c r="F60" s="26">
        <v>25738682</v>
      </c>
      <c r="G60" s="26">
        <v>24061342</v>
      </c>
      <c r="H60" s="26">
        <f t="shared" si="0"/>
        <v>74510852</v>
      </c>
      <c r="I60" s="27">
        <f t="shared" si="1"/>
        <v>24836950.666666668</v>
      </c>
      <c r="J60" s="28" t="s">
        <v>27</v>
      </c>
      <c r="K60" s="28" t="s">
        <v>27</v>
      </c>
      <c r="L60" s="29" t="s">
        <v>39</v>
      </c>
      <c r="M60" s="28" t="s">
        <v>27</v>
      </c>
      <c r="N60" s="9" t="s">
        <v>645</v>
      </c>
    </row>
    <row r="61" spans="1:14" ht="75">
      <c r="A61" s="25">
        <v>57</v>
      </c>
      <c r="B61" s="25" t="s">
        <v>646</v>
      </c>
      <c r="C61" s="25" t="s">
        <v>442</v>
      </c>
      <c r="D61" s="9" t="s">
        <v>647</v>
      </c>
      <c r="E61" s="26">
        <v>684431100</v>
      </c>
      <c r="F61" s="26">
        <v>684449000</v>
      </c>
      <c r="G61" s="26">
        <v>705213100</v>
      </c>
      <c r="H61" s="26">
        <f t="shared" si="0"/>
        <v>2074093200</v>
      </c>
      <c r="I61" s="27">
        <f t="shared" si="1"/>
        <v>691364400</v>
      </c>
      <c r="J61" s="28" t="s">
        <v>27</v>
      </c>
      <c r="K61" s="28" t="s">
        <v>27</v>
      </c>
      <c r="L61" s="28" t="s">
        <v>27</v>
      </c>
      <c r="M61" s="28" t="s">
        <v>27</v>
      </c>
      <c r="N61" s="9" t="s">
        <v>648</v>
      </c>
    </row>
    <row r="62" spans="1:14" ht="75">
      <c r="A62" s="25">
        <v>58</v>
      </c>
      <c r="B62" s="25" t="s">
        <v>649</v>
      </c>
      <c r="C62" s="25" t="s">
        <v>442</v>
      </c>
      <c r="D62" s="9" t="s">
        <v>650</v>
      </c>
      <c r="E62" s="26">
        <v>34000000</v>
      </c>
      <c r="F62" s="26">
        <v>50509200</v>
      </c>
      <c r="G62" s="26">
        <v>72441800</v>
      </c>
      <c r="H62" s="26">
        <f t="shared" si="0"/>
        <v>156951000</v>
      </c>
      <c r="I62" s="27">
        <f t="shared" si="1"/>
        <v>52317000</v>
      </c>
      <c r="J62" s="28" t="s">
        <v>27</v>
      </c>
      <c r="K62" s="28" t="s">
        <v>27</v>
      </c>
      <c r="L62" s="28" t="s">
        <v>27</v>
      </c>
      <c r="M62" s="28" t="s">
        <v>27</v>
      </c>
      <c r="N62" s="9" t="s">
        <v>651</v>
      </c>
    </row>
    <row r="63" spans="1:14" ht="45">
      <c r="A63" s="25">
        <v>59</v>
      </c>
      <c r="B63" s="25" t="s">
        <v>652</v>
      </c>
      <c r="C63" s="25" t="s">
        <v>442</v>
      </c>
      <c r="D63" s="9" t="s">
        <v>653</v>
      </c>
      <c r="E63" s="26">
        <v>536302200</v>
      </c>
      <c r="F63" s="26">
        <v>536317800</v>
      </c>
      <c r="G63" s="26">
        <v>547866100</v>
      </c>
      <c r="H63" s="26">
        <f t="shared" si="0"/>
        <v>1620486100</v>
      </c>
      <c r="I63" s="27">
        <f t="shared" si="1"/>
        <v>540162033.33333337</v>
      </c>
      <c r="J63" s="28" t="s">
        <v>27</v>
      </c>
      <c r="K63" s="28" t="s">
        <v>27</v>
      </c>
      <c r="L63" s="29" t="s">
        <v>39</v>
      </c>
      <c r="M63" s="28" t="s">
        <v>27</v>
      </c>
      <c r="N63" s="9" t="s">
        <v>654</v>
      </c>
    </row>
    <row r="64" spans="1:14" ht="45">
      <c r="A64" s="25">
        <v>60</v>
      </c>
      <c r="B64" s="25" t="s">
        <v>655</v>
      </c>
      <c r="C64" s="25" t="s">
        <v>442</v>
      </c>
      <c r="D64" s="9" t="s">
        <v>656</v>
      </c>
      <c r="E64" s="26">
        <v>25471000</v>
      </c>
      <c r="F64" s="26">
        <v>24706900</v>
      </c>
      <c r="G64" s="26">
        <v>25471000</v>
      </c>
      <c r="H64" s="26">
        <f t="shared" si="0"/>
        <v>75648900</v>
      </c>
      <c r="I64" s="27">
        <f t="shared" si="1"/>
        <v>25216300</v>
      </c>
      <c r="J64" s="28" t="s">
        <v>27</v>
      </c>
      <c r="K64" s="29" t="s">
        <v>39</v>
      </c>
      <c r="L64" s="29" t="s">
        <v>39</v>
      </c>
      <c r="M64" s="28" t="s">
        <v>27</v>
      </c>
      <c r="N64" s="9" t="s">
        <v>657</v>
      </c>
    </row>
    <row r="65" spans="1:17" ht="60">
      <c r="A65" s="25">
        <v>61</v>
      </c>
      <c r="B65" s="25" t="s">
        <v>658</v>
      </c>
      <c r="C65" s="25" t="s">
        <v>442</v>
      </c>
      <c r="D65" s="9" t="s">
        <v>659</v>
      </c>
      <c r="E65" s="26">
        <v>2861027</v>
      </c>
      <c r="F65" s="26">
        <v>2895400</v>
      </c>
      <c r="G65" s="26">
        <v>3161878</v>
      </c>
      <c r="H65" s="26">
        <f t="shared" si="0"/>
        <v>8918305</v>
      </c>
      <c r="I65" s="27">
        <f t="shared" si="1"/>
        <v>2972768.3333333335</v>
      </c>
      <c r="J65" s="28" t="s">
        <v>27</v>
      </c>
      <c r="K65" s="29" t="s">
        <v>39</v>
      </c>
      <c r="L65" s="29" t="s">
        <v>39</v>
      </c>
      <c r="M65" s="28" t="s">
        <v>27</v>
      </c>
      <c r="N65" s="9" t="s">
        <v>660</v>
      </c>
    </row>
    <row r="66" spans="1:17" ht="60">
      <c r="A66" s="25">
        <v>62</v>
      </c>
      <c r="B66" s="25" t="s">
        <v>661</v>
      </c>
      <c r="C66" s="25" t="s">
        <v>442</v>
      </c>
      <c r="D66" s="9" t="s">
        <v>662</v>
      </c>
      <c r="E66" s="26">
        <v>1093200</v>
      </c>
      <c r="F66" s="26">
        <v>1071400</v>
      </c>
      <c r="G66" s="26">
        <v>1293900</v>
      </c>
      <c r="H66" s="26">
        <f t="shared" si="0"/>
        <v>3458500</v>
      </c>
      <c r="I66" s="27">
        <f t="shared" si="1"/>
        <v>1152833.3333333333</v>
      </c>
      <c r="J66" s="28" t="s">
        <v>27</v>
      </c>
      <c r="K66" s="28" t="s">
        <v>27</v>
      </c>
      <c r="L66" s="28" t="s">
        <v>27</v>
      </c>
      <c r="M66" s="28" t="s">
        <v>27</v>
      </c>
      <c r="N66" s="9" t="s">
        <v>663</v>
      </c>
    </row>
    <row r="67" spans="1:17" ht="90">
      <c r="A67" s="25">
        <v>63</v>
      </c>
      <c r="B67" s="25" t="s">
        <v>664</v>
      </c>
      <c r="C67" s="25" t="s">
        <v>442</v>
      </c>
      <c r="D67" s="9" t="s">
        <v>665</v>
      </c>
      <c r="E67" s="26">
        <v>4485375</v>
      </c>
      <c r="F67" s="26">
        <v>6351381</v>
      </c>
      <c r="G67" s="26">
        <v>6889053</v>
      </c>
      <c r="H67" s="26">
        <f t="shared" si="0"/>
        <v>17725809</v>
      </c>
      <c r="I67" s="27">
        <f t="shared" si="1"/>
        <v>5908603</v>
      </c>
      <c r="J67" s="28" t="s">
        <v>27</v>
      </c>
      <c r="K67" s="28" t="s">
        <v>27</v>
      </c>
      <c r="L67" s="28" t="s">
        <v>27</v>
      </c>
      <c r="M67" s="28" t="s">
        <v>27</v>
      </c>
      <c r="N67" s="9" t="s">
        <v>666</v>
      </c>
    </row>
    <row r="68" spans="1:17" ht="45">
      <c r="A68" s="25">
        <v>64</v>
      </c>
      <c r="B68" s="25" t="s">
        <v>667</v>
      </c>
      <c r="C68" s="25" t="s">
        <v>442</v>
      </c>
      <c r="D68" s="9" t="s">
        <v>668</v>
      </c>
      <c r="E68" s="26">
        <v>5847773</v>
      </c>
      <c r="F68" s="26">
        <v>5502115</v>
      </c>
      <c r="G68" s="26">
        <v>5720359</v>
      </c>
      <c r="H68" s="26">
        <f t="shared" si="0"/>
        <v>17070247</v>
      </c>
      <c r="I68" s="27">
        <f t="shared" si="1"/>
        <v>5690082.333333333</v>
      </c>
      <c r="J68" s="28" t="s">
        <v>27</v>
      </c>
      <c r="K68" s="29" t="s">
        <v>39</v>
      </c>
      <c r="L68" s="29" t="s">
        <v>39</v>
      </c>
      <c r="M68" s="28" t="s">
        <v>27</v>
      </c>
      <c r="N68" s="9" t="s">
        <v>669</v>
      </c>
    </row>
    <row r="69" spans="1:17" ht="75">
      <c r="A69" s="25">
        <v>65</v>
      </c>
      <c r="B69" s="25" t="s">
        <v>670</v>
      </c>
      <c r="C69" s="25" t="s">
        <v>442</v>
      </c>
      <c r="D69" s="9" t="s">
        <v>671</v>
      </c>
      <c r="E69" s="26">
        <v>978394800</v>
      </c>
      <c r="F69" s="26">
        <v>1005981500</v>
      </c>
      <c r="G69" s="26">
        <v>1104141000</v>
      </c>
      <c r="H69" s="26">
        <f t="shared" si="0"/>
        <v>3088517300</v>
      </c>
      <c r="I69" s="27">
        <f t="shared" si="1"/>
        <v>1029505766.6666666</v>
      </c>
      <c r="J69" s="28" t="s">
        <v>27</v>
      </c>
      <c r="K69" s="28" t="s">
        <v>27</v>
      </c>
      <c r="L69" s="29" t="s">
        <v>39</v>
      </c>
      <c r="M69" s="28" t="s">
        <v>27</v>
      </c>
      <c r="N69" s="9" t="s">
        <v>672</v>
      </c>
    </row>
    <row r="70" spans="1:17" ht="45">
      <c r="A70" s="25">
        <v>66</v>
      </c>
      <c r="B70" s="25" t="s">
        <v>673</v>
      </c>
      <c r="C70" s="25" t="s">
        <v>442</v>
      </c>
      <c r="D70" s="9" t="s">
        <v>674</v>
      </c>
      <c r="E70" s="26">
        <v>104628400</v>
      </c>
      <c r="F70" s="26">
        <v>101819500</v>
      </c>
      <c r="G70" s="26">
        <v>105313700</v>
      </c>
      <c r="H70" s="26">
        <f t="shared" ref="H70:H133" si="2">SUM(E70:G70)</f>
        <v>311761600</v>
      </c>
      <c r="I70" s="27">
        <f t="shared" ref="I70:I133" si="3">H70/3</f>
        <v>103920533.33333333</v>
      </c>
      <c r="J70" s="28" t="s">
        <v>27</v>
      </c>
      <c r="K70" s="28" t="s">
        <v>27</v>
      </c>
      <c r="L70" s="28" t="s">
        <v>27</v>
      </c>
      <c r="M70" s="28" t="s">
        <v>27</v>
      </c>
      <c r="N70" s="9" t="s">
        <v>675</v>
      </c>
    </row>
    <row r="71" spans="1:17" ht="60">
      <c r="A71" s="25">
        <v>67</v>
      </c>
      <c r="B71" s="25" t="s">
        <v>676</v>
      </c>
      <c r="C71" s="25" t="s">
        <v>442</v>
      </c>
      <c r="D71" s="9" t="s">
        <v>677</v>
      </c>
      <c r="E71" s="26">
        <v>43859000</v>
      </c>
      <c r="F71" s="26">
        <v>45193300</v>
      </c>
      <c r="G71" s="26">
        <v>47111000</v>
      </c>
      <c r="H71" s="26">
        <f t="shared" si="2"/>
        <v>136163300</v>
      </c>
      <c r="I71" s="27">
        <f t="shared" si="3"/>
        <v>45387766.666666664</v>
      </c>
      <c r="J71" s="28" t="s">
        <v>27</v>
      </c>
      <c r="K71" s="29" t="s">
        <v>39</v>
      </c>
      <c r="L71" s="29" t="s">
        <v>39</v>
      </c>
      <c r="M71" s="28" t="s">
        <v>27</v>
      </c>
      <c r="N71" s="9" t="s">
        <v>678</v>
      </c>
    </row>
    <row r="72" spans="1:17" ht="45">
      <c r="A72" s="25">
        <v>68</v>
      </c>
      <c r="B72" s="25" t="s">
        <v>679</v>
      </c>
      <c r="C72" s="25" t="s">
        <v>442</v>
      </c>
      <c r="D72" s="9" t="s">
        <v>680</v>
      </c>
      <c r="E72" s="26">
        <v>8613000</v>
      </c>
      <c r="F72" s="26">
        <v>9172900</v>
      </c>
      <c r="G72" s="26">
        <v>10157950</v>
      </c>
      <c r="H72" s="26">
        <f t="shared" si="2"/>
        <v>27943850</v>
      </c>
      <c r="I72" s="27">
        <f t="shared" si="3"/>
        <v>9314616.666666666</v>
      </c>
      <c r="J72" s="28" t="s">
        <v>27</v>
      </c>
      <c r="K72" s="29" t="s">
        <v>39</v>
      </c>
      <c r="L72" s="29" t="s">
        <v>39</v>
      </c>
      <c r="M72" s="28" t="s">
        <v>27</v>
      </c>
      <c r="N72" s="9" t="s">
        <v>681</v>
      </c>
    </row>
    <row r="73" spans="1:17" ht="60">
      <c r="A73" s="25">
        <v>69</v>
      </c>
      <c r="B73" s="25" t="s">
        <v>682</v>
      </c>
      <c r="C73" s="25" t="s">
        <v>442</v>
      </c>
      <c r="D73" s="9" t="s">
        <v>683</v>
      </c>
      <c r="E73" s="26">
        <v>13500000</v>
      </c>
      <c r="F73" s="26">
        <v>11818199</v>
      </c>
      <c r="G73" s="26">
        <v>10667088</v>
      </c>
      <c r="H73" s="26">
        <f t="shared" si="2"/>
        <v>35985287</v>
      </c>
      <c r="I73" s="27">
        <f t="shared" si="3"/>
        <v>11995095.666666666</v>
      </c>
      <c r="J73" s="28" t="s">
        <v>27</v>
      </c>
      <c r="K73" s="29" t="s">
        <v>39</v>
      </c>
      <c r="L73" s="29" t="s">
        <v>39</v>
      </c>
      <c r="M73" s="28" t="s">
        <v>27</v>
      </c>
      <c r="N73" s="9" t="s">
        <v>684</v>
      </c>
    </row>
    <row r="74" spans="1:17" ht="45">
      <c r="A74" s="25">
        <v>70</v>
      </c>
      <c r="B74" s="25" t="s">
        <v>685</v>
      </c>
      <c r="C74" s="25" t="s">
        <v>442</v>
      </c>
      <c r="D74" s="9" t="s">
        <v>686</v>
      </c>
      <c r="E74" s="26">
        <v>1618100</v>
      </c>
      <c r="F74" s="26">
        <v>1909701</v>
      </c>
      <c r="G74" s="26">
        <v>1992758</v>
      </c>
      <c r="H74" s="26">
        <f t="shared" si="2"/>
        <v>5520559</v>
      </c>
      <c r="I74" s="27">
        <f t="shared" si="3"/>
        <v>1840186.3333333333</v>
      </c>
      <c r="J74" s="28" t="s">
        <v>27</v>
      </c>
      <c r="K74" s="29" t="s">
        <v>39</v>
      </c>
      <c r="L74" s="29" t="s">
        <v>39</v>
      </c>
      <c r="M74" s="28" t="s">
        <v>27</v>
      </c>
      <c r="N74" s="9" t="s">
        <v>687</v>
      </c>
    </row>
    <row r="75" spans="1:17" ht="30">
      <c r="A75" s="25">
        <v>71</v>
      </c>
      <c r="B75" s="25" t="s">
        <v>688</v>
      </c>
      <c r="C75" s="25" t="s">
        <v>442</v>
      </c>
      <c r="D75" s="9" t="s">
        <v>689</v>
      </c>
      <c r="E75" s="26">
        <v>4072118</v>
      </c>
      <c r="F75" s="26">
        <v>4118796</v>
      </c>
      <c r="G75" s="26">
        <v>4392126</v>
      </c>
      <c r="H75" s="26">
        <f t="shared" si="2"/>
        <v>12583040</v>
      </c>
      <c r="I75" s="27">
        <f t="shared" si="3"/>
        <v>4194346.666666667</v>
      </c>
      <c r="J75" s="28" t="s">
        <v>27</v>
      </c>
      <c r="K75" s="29" t="s">
        <v>39</v>
      </c>
      <c r="L75" s="29" t="s">
        <v>39</v>
      </c>
      <c r="M75" s="28" t="s">
        <v>27</v>
      </c>
      <c r="N75" s="9" t="s">
        <v>690</v>
      </c>
    </row>
    <row r="76" spans="1:17" ht="30">
      <c r="A76" s="25">
        <v>72</v>
      </c>
      <c r="B76" s="25" t="s">
        <v>691</v>
      </c>
      <c r="C76" s="25" t="s">
        <v>442</v>
      </c>
      <c r="D76" s="9" t="s">
        <v>692</v>
      </c>
      <c r="E76" s="26">
        <v>5462182</v>
      </c>
      <c r="F76" s="26">
        <v>5484691</v>
      </c>
      <c r="G76" s="26">
        <v>5803653</v>
      </c>
      <c r="H76" s="26">
        <f t="shared" si="2"/>
        <v>16750526</v>
      </c>
      <c r="I76" s="27">
        <f t="shared" si="3"/>
        <v>5583508.666666667</v>
      </c>
      <c r="J76" s="28" t="s">
        <v>27</v>
      </c>
      <c r="K76" s="29" t="s">
        <v>39</v>
      </c>
      <c r="L76" s="29" t="s">
        <v>39</v>
      </c>
      <c r="M76" s="28" t="s">
        <v>27</v>
      </c>
      <c r="N76" s="9" t="s">
        <v>693</v>
      </c>
    </row>
    <row r="77" spans="1:17" ht="30">
      <c r="A77" s="25">
        <v>73</v>
      </c>
      <c r="B77" s="25" t="s">
        <v>694</v>
      </c>
      <c r="C77" s="25" t="s">
        <v>442</v>
      </c>
      <c r="D77" s="9" t="s">
        <v>695</v>
      </c>
      <c r="E77" s="26">
        <v>3479850</v>
      </c>
      <c r="F77" s="26">
        <v>3229545</v>
      </c>
      <c r="G77" s="26">
        <v>3133060</v>
      </c>
      <c r="H77" s="26">
        <f t="shared" si="2"/>
        <v>9842455</v>
      </c>
      <c r="I77" s="27">
        <f t="shared" si="3"/>
        <v>3280818.3333333335</v>
      </c>
      <c r="J77" s="28" t="s">
        <v>27</v>
      </c>
      <c r="K77" s="29" t="s">
        <v>39</v>
      </c>
      <c r="L77" s="29" t="s">
        <v>39</v>
      </c>
      <c r="M77" s="28" t="s">
        <v>27</v>
      </c>
      <c r="N77" s="9" t="s">
        <v>696</v>
      </c>
    </row>
    <row r="78" spans="1:17" ht="60">
      <c r="A78" s="25">
        <v>74</v>
      </c>
      <c r="B78" s="25" t="s">
        <v>697</v>
      </c>
      <c r="C78" s="25" t="s">
        <v>442</v>
      </c>
      <c r="D78" s="9" t="s">
        <v>698</v>
      </c>
      <c r="E78" s="26">
        <v>50963</v>
      </c>
      <c r="F78" s="26">
        <v>51755</v>
      </c>
      <c r="G78" s="26">
        <v>54970</v>
      </c>
      <c r="H78" s="26">
        <f t="shared" si="2"/>
        <v>157688</v>
      </c>
      <c r="I78" s="27">
        <f t="shared" si="3"/>
        <v>52562.666666666664</v>
      </c>
      <c r="J78" s="29" t="s">
        <v>39</v>
      </c>
      <c r="K78" s="29" t="s">
        <v>39</v>
      </c>
      <c r="L78" s="29" t="s">
        <v>39</v>
      </c>
      <c r="M78" s="28" t="s">
        <v>27</v>
      </c>
      <c r="N78" s="9" t="s">
        <v>699</v>
      </c>
    </row>
    <row r="79" spans="1:17" ht="60">
      <c r="A79" s="25">
        <v>75</v>
      </c>
      <c r="B79" s="25" t="s">
        <v>700</v>
      </c>
      <c r="C79" s="25" t="s">
        <v>442</v>
      </c>
      <c r="D79" s="9" t="s">
        <v>701</v>
      </c>
      <c r="E79" s="26">
        <v>12462922</v>
      </c>
      <c r="F79" s="26">
        <v>1274099</v>
      </c>
      <c r="G79" s="26">
        <v>12065276</v>
      </c>
      <c r="H79" s="26">
        <f t="shared" si="2"/>
        <v>25802297</v>
      </c>
      <c r="I79" s="27">
        <f t="shared" si="3"/>
        <v>8600765.666666666</v>
      </c>
      <c r="J79" s="28" t="s">
        <v>27</v>
      </c>
      <c r="K79" s="28" t="s">
        <v>27</v>
      </c>
      <c r="L79" s="28" t="s">
        <v>27</v>
      </c>
      <c r="M79" s="28" t="s">
        <v>27</v>
      </c>
      <c r="N79" s="9" t="s">
        <v>702</v>
      </c>
    </row>
    <row r="80" spans="1:17" ht="90">
      <c r="A80" s="25">
        <v>76</v>
      </c>
      <c r="B80" s="25" t="s">
        <v>703</v>
      </c>
      <c r="C80" s="25" t="s">
        <v>442</v>
      </c>
      <c r="D80" s="9" t="s">
        <v>704</v>
      </c>
      <c r="E80" s="26">
        <v>31579068</v>
      </c>
      <c r="F80" s="26">
        <v>28910214</v>
      </c>
      <c r="G80" s="26">
        <v>30427703</v>
      </c>
      <c r="H80" s="26">
        <f t="shared" si="2"/>
        <v>90916985</v>
      </c>
      <c r="I80" s="27">
        <f t="shared" si="3"/>
        <v>30305661.666666668</v>
      </c>
      <c r="J80" s="28" t="s">
        <v>27</v>
      </c>
      <c r="K80" s="28" t="s">
        <v>27</v>
      </c>
      <c r="L80" s="28" t="s">
        <v>27</v>
      </c>
      <c r="M80" s="28" t="s">
        <v>27</v>
      </c>
      <c r="N80" s="9" t="s">
        <v>705</v>
      </c>
      <c r="P80" s="8"/>
      <c r="Q80" s="8"/>
    </row>
    <row r="81" spans="1:17" ht="30">
      <c r="A81" s="25">
        <v>77</v>
      </c>
      <c r="B81" s="25" t="s">
        <v>706</v>
      </c>
      <c r="C81" s="25" t="s">
        <v>442</v>
      </c>
      <c r="D81" s="9" t="s">
        <v>707</v>
      </c>
      <c r="E81" s="26">
        <v>9615131</v>
      </c>
      <c r="F81" s="26">
        <v>9588226</v>
      </c>
      <c r="G81" s="26">
        <v>9698034</v>
      </c>
      <c r="H81" s="26">
        <f t="shared" si="2"/>
        <v>28901391</v>
      </c>
      <c r="I81" s="27">
        <f t="shared" si="3"/>
        <v>9633797</v>
      </c>
      <c r="J81" s="28" t="s">
        <v>27</v>
      </c>
      <c r="K81" s="29" t="s">
        <v>39</v>
      </c>
      <c r="L81" s="29" t="s">
        <v>39</v>
      </c>
      <c r="M81" s="28" t="s">
        <v>27</v>
      </c>
      <c r="N81" s="9" t="s">
        <v>708</v>
      </c>
      <c r="P81" s="8"/>
      <c r="Q81" s="8"/>
    </row>
    <row r="82" spans="1:17" ht="45">
      <c r="A82" s="25">
        <v>78</v>
      </c>
      <c r="B82" s="25" t="s">
        <v>709</v>
      </c>
      <c r="C82" s="25" t="s">
        <v>442</v>
      </c>
      <c r="D82" s="9" t="s">
        <v>710</v>
      </c>
      <c r="E82" s="26">
        <v>8913059</v>
      </c>
      <c r="F82" s="26">
        <v>8859980</v>
      </c>
      <c r="G82" s="26">
        <v>8448897</v>
      </c>
      <c r="H82" s="26">
        <f t="shared" si="2"/>
        <v>26221936</v>
      </c>
      <c r="I82" s="27">
        <f t="shared" si="3"/>
        <v>8740645.333333334</v>
      </c>
      <c r="J82" s="28" t="s">
        <v>27</v>
      </c>
      <c r="K82" s="28" t="s">
        <v>27</v>
      </c>
      <c r="L82" s="28" t="s">
        <v>27</v>
      </c>
      <c r="M82" s="28" t="s">
        <v>27</v>
      </c>
      <c r="N82" s="9" t="s">
        <v>711</v>
      </c>
      <c r="P82" s="8"/>
      <c r="Q82" s="8"/>
    </row>
    <row r="83" spans="1:17" ht="33">
      <c r="A83" s="25">
        <v>79</v>
      </c>
      <c r="B83" s="25" t="s">
        <v>712</v>
      </c>
      <c r="C83" s="25" t="s">
        <v>442</v>
      </c>
      <c r="D83" s="9" t="s">
        <v>713</v>
      </c>
      <c r="E83" s="26">
        <v>556814254</v>
      </c>
      <c r="F83" s="26">
        <v>610422225</v>
      </c>
      <c r="G83" s="26">
        <v>638003246</v>
      </c>
      <c r="H83" s="26">
        <f t="shared" si="2"/>
        <v>1805239725</v>
      </c>
      <c r="I83" s="27">
        <f t="shared" si="3"/>
        <v>601746575</v>
      </c>
      <c r="J83" s="28" t="s">
        <v>27</v>
      </c>
      <c r="K83" s="28" t="s">
        <v>27</v>
      </c>
      <c r="L83" s="29" t="s">
        <v>39</v>
      </c>
      <c r="M83" s="28" t="s">
        <v>27</v>
      </c>
      <c r="N83" s="9" t="s">
        <v>1320</v>
      </c>
      <c r="O83" s="15"/>
      <c r="P83" s="8"/>
      <c r="Q83" s="8"/>
    </row>
    <row r="84" spans="1:17" ht="29.65" customHeight="1">
      <c r="A84" s="25">
        <v>80</v>
      </c>
      <c r="B84" s="25" t="s">
        <v>714</v>
      </c>
      <c r="C84" s="25" t="s">
        <v>442</v>
      </c>
      <c r="D84" s="9" t="s">
        <v>715</v>
      </c>
      <c r="E84" s="26">
        <v>174304046</v>
      </c>
      <c r="F84" s="26">
        <v>177119535</v>
      </c>
      <c r="G84" s="26">
        <v>182572540</v>
      </c>
      <c r="H84" s="26">
        <f t="shared" si="2"/>
        <v>533996121</v>
      </c>
      <c r="I84" s="27">
        <f t="shared" si="3"/>
        <v>177998707</v>
      </c>
      <c r="J84" s="28" t="s">
        <v>27</v>
      </c>
      <c r="K84" s="29" t="s">
        <v>39</v>
      </c>
      <c r="L84" s="29" t="s">
        <v>39</v>
      </c>
      <c r="M84" s="28" t="s">
        <v>27</v>
      </c>
      <c r="N84" s="9" t="s">
        <v>716</v>
      </c>
      <c r="P84" s="8"/>
      <c r="Q84" s="8"/>
    </row>
    <row r="85" spans="1:17" ht="75">
      <c r="A85" s="25">
        <v>81</v>
      </c>
      <c r="B85" s="25" t="s">
        <v>717</v>
      </c>
      <c r="C85" s="25" t="s">
        <v>442</v>
      </c>
      <c r="D85" s="9" t="s">
        <v>718</v>
      </c>
      <c r="E85" s="26">
        <v>15047983</v>
      </c>
      <c r="F85" s="26">
        <v>14564713</v>
      </c>
      <c r="G85" s="26">
        <v>0</v>
      </c>
      <c r="H85" s="26">
        <f t="shared" si="2"/>
        <v>29612696</v>
      </c>
      <c r="I85" s="27">
        <f t="shared" si="3"/>
        <v>9870898.666666666</v>
      </c>
      <c r="J85" s="28" t="s">
        <v>27</v>
      </c>
      <c r="K85" s="28" t="s">
        <v>27</v>
      </c>
      <c r="L85" s="28" t="s">
        <v>27</v>
      </c>
      <c r="M85" s="28" t="s">
        <v>27</v>
      </c>
      <c r="N85" s="30" t="s">
        <v>719</v>
      </c>
      <c r="P85" s="8"/>
      <c r="Q85" s="8"/>
    </row>
    <row r="86" spans="1:17" ht="135">
      <c r="A86" s="25">
        <v>82</v>
      </c>
      <c r="B86" s="25" t="s">
        <v>720</v>
      </c>
      <c r="C86" s="25" t="s">
        <v>721</v>
      </c>
      <c r="D86" s="9" t="s">
        <v>722</v>
      </c>
      <c r="E86" s="26">
        <v>211493265</v>
      </c>
      <c r="F86" s="26">
        <v>0</v>
      </c>
      <c r="G86" s="26">
        <v>0</v>
      </c>
      <c r="H86" s="26">
        <f t="shared" si="2"/>
        <v>211493265</v>
      </c>
      <c r="I86" s="27">
        <f t="shared" si="3"/>
        <v>70497755</v>
      </c>
      <c r="J86" s="28" t="s">
        <v>27</v>
      </c>
      <c r="K86" s="28" t="s">
        <v>27</v>
      </c>
      <c r="L86" s="28" t="s">
        <v>27</v>
      </c>
      <c r="M86" s="28" t="s">
        <v>27</v>
      </c>
      <c r="N86" s="30" t="s">
        <v>723</v>
      </c>
      <c r="P86" s="8"/>
      <c r="Q86" s="8"/>
    </row>
    <row r="87" spans="1:17" ht="30">
      <c r="A87" s="25">
        <v>83</v>
      </c>
      <c r="B87" s="25" t="s">
        <v>724</v>
      </c>
      <c r="C87" s="25" t="s">
        <v>116</v>
      </c>
      <c r="D87" s="9" t="s">
        <v>725</v>
      </c>
      <c r="E87" s="26">
        <v>80623</v>
      </c>
      <c r="F87" s="26">
        <v>74247</v>
      </c>
      <c r="G87" s="26">
        <v>77979</v>
      </c>
      <c r="H87" s="26">
        <f t="shared" si="2"/>
        <v>232849</v>
      </c>
      <c r="I87" s="27">
        <f t="shared" si="3"/>
        <v>77616.333333333328</v>
      </c>
      <c r="J87" s="28" t="s">
        <v>27</v>
      </c>
      <c r="K87" s="29" t="s">
        <v>39</v>
      </c>
      <c r="L87" s="29" t="s">
        <v>39</v>
      </c>
      <c r="M87" s="28" t="s">
        <v>27</v>
      </c>
      <c r="N87" s="9" t="s">
        <v>726</v>
      </c>
      <c r="P87" s="8"/>
      <c r="Q87" s="8"/>
    </row>
    <row r="88" spans="1:17" ht="45">
      <c r="A88" s="25">
        <v>84</v>
      </c>
      <c r="B88" s="25" t="s">
        <v>727</v>
      </c>
      <c r="C88" s="25" t="s">
        <v>116</v>
      </c>
      <c r="D88" s="9" t="s">
        <v>728</v>
      </c>
      <c r="E88" s="26">
        <v>947866028</v>
      </c>
      <c r="F88" s="26">
        <v>962440649</v>
      </c>
      <c r="G88" s="26">
        <v>921940395</v>
      </c>
      <c r="H88" s="26">
        <f t="shared" si="2"/>
        <v>2832247072</v>
      </c>
      <c r="I88" s="27">
        <f t="shared" si="3"/>
        <v>944082357.33333337</v>
      </c>
      <c r="J88" s="28" t="s">
        <v>27</v>
      </c>
      <c r="K88" s="28" t="s">
        <v>27</v>
      </c>
      <c r="L88" s="29" t="s">
        <v>39</v>
      </c>
      <c r="M88" s="28" t="s">
        <v>27</v>
      </c>
      <c r="N88" s="9" t="s">
        <v>729</v>
      </c>
      <c r="O88" s="15"/>
      <c r="P88" s="8"/>
      <c r="Q88" s="8"/>
    </row>
    <row r="89" spans="1:17" ht="60">
      <c r="A89" s="25">
        <v>85</v>
      </c>
      <c r="B89" s="25" t="s">
        <v>730</v>
      </c>
      <c r="C89" s="25" t="s">
        <v>116</v>
      </c>
      <c r="D89" s="9" t="s">
        <v>731</v>
      </c>
      <c r="E89" s="26">
        <v>2400000</v>
      </c>
      <c r="F89" s="26">
        <v>2440000</v>
      </c>
      <c r="G89" s="26">
        <v>2440000</v>
      </c>
      <c r="H89" s="26">
        <f t="shared" si="2"/>
        <v>7280000</v>
      </c>
      <c r="I89" s="27">
        <f t="shared" si="3"/>
        <v>2426666.6666666665</v>
      </c>
      <c r="J89" s="28" t="s">
        <v>27</v>
      </c>
      <c r="K89" s="28" t="s">
        <v>27</v>
      </c>
      <c r="L89" s="28" t="s">
        <v>27</v>
      </c>
      <c r="M89" s="28" t="s">
        <v>27</v>
      </c>
      <c r="N89" s="9" t="s">
        <v>732</v>
      </c>
      <c r="P89" s="8"/>
      <c r="Q89" s="8"/>
    </row>
    <row r="90" spans="1:17" ht="90">
      <c r="A90" s="25">
        <v>86</v>
      </c>
      <c r="B90" s="25" t="s">
        <v>733</v>
      </c>
      <c r="C90" s="25" t="s">
        <v>116</v>
      </c>
      <c r="D90" s="9" t="s">
        <v>734</v>
      </c>
      <c r="E90" s="26">
        <v>147649204</v>
      </c>
      <c r="F90" s="26">
        <v>142411424</v>
      </c>
      <c r="G90" s="26">
        <v>120336330</v>
      </c>
      <c r="H90" s="26">
        <f t="shared" si="2"/>
        <v>410396958</v>
      </c>
      <c r="I90" s="27">
        <f t="shared" si="3"/>
        <v>136798986</v>
      </c>
      <c r="J90" s="28" t="s">
        <v>27</v>
      </c>
      <c r="K90" s="28" t="s">
        <v>27</v>
      </c>
      <c r="L90" s="29" t="s">
        <v>39</v>
      </c>
      <c r="M90" s="28" t="s">
        <v>27</v>
      </c>
      <c r="N90" s="9" t="s">
        <v>735</v>
      </c>
      <c r="P90" s="8"/>
      <c r="Q90" s="8"/>
    </row>
    <row r="91" spans="1:17" ht="30">
      <c r="A91" s="25">
        <v>87</v>
      </c>
      <c r="B91" s="25" t="s">
        <v>736</v>
      </c>
      <c r="C91" s="25" t="s">
        <v>116</v>
      </c>
      <c r="D91" s="9" t="s">
        <v>737</v>
      </c>
      <c r="E91" s="26">
        <v>19280000</v>
      </c>
      <c r="F91" s="26">
        <v>14490773</v>
      </c>
      <c r="G91" s="26">
        <v>5866751</v>
      </c>
      <c r="H91" s="26">
        <f t="shared" si="2"/>
        <v>39637524</v>
      </c>
      <c r="I91" s="27">
        <f t="shared" si="3"/>
        <v>13212508</v>
      </c>
      <c r="J91" s="28" t="s">
        <v>27</v>
      </c>
      <c r="K91" s="28" t="s">
        <v>27</v>
      </c>
      <c r="L91" s="28" t="s">
        <v>27</v>
      </c>
      <c r="M91" s="28" t="s">
        <v>27</v>
      </c>
      <c r="N91" s="9" t="s">
        <v>738</v>
      </c>
      <c r="P91" s="8"/>
      <c r="Q91" s="8"/>
    </row>
    <row r="92" spans="1:17" ht="90">
      <c r="A92" s="25">
        <v>88</v>
      </c>
      <c r="B92" s="25" t="s">
        <v>739</v>
      </c>
      <c r="C92" s="25" t="s">
        <v>130</v>
      </c>
      <c r="D92" s="9" t="s">
        <v>740</v>
      </c>
      <c r="E92" s="26">
        <v>2361219</v>
      </c>
      <c r="F92" s="26">
        <v>2420306</v>
      </c>
      <c r="G92" s="26">
        <v>2521901</v>
      </c>
      <c r="H92" s="26">
        <f t="shared" si="2"/>
        <v>7303426</v>
      </c>
      <c r="I92" s="27">
        <f t="shared" si="3"/>
        <v>2434475.3333333335</v>
      </c>
      <c r="J92" s="28" t="s">
        <v>27</v>
      </c>
      <c r="K92" s="29" t="s">
        <v>39</v>
      </c>
      <c r="L92" s="29" t="s">
        <v>39</v>
      </c>
      <c r="M92" s="28" t="s">
        <v>27</v>
      </c>
      <c r="N92" s="9" t="s">
        <v>741</v>
      </c>
      <c r="P92" s="8"/>
      <c r="Q92" s="8"/>
    </row>
    <row r="93" spans="1:17" ht="135">
      <c r="A93" s="25">
        <v>89</v>
      </c>
      <c r="B93" s="25" t="s">
        <v>742</v>
      </c>
      <c r="C93" s="25" t="s">
        <v>130</v>
      </c>
      <c r="D93" s="9" t="s">
        <v>743</v>
      </c>
      <c r="E93" s="26">
        <v>4738679</v>
      </c>
      <c r="F93" s="26">
        <v>4751314</v>
      </c>
      <c r="G93" s="26">
        <v>1877298</v>
      </c>
      <c r="H93" s="26">
        <f t="shared" si="2"/>
        <v>11367291</v>
      </c>
      <c r="I93" s="27">
        <f t="shared" si="3"/>
        <v>3789097</v>
      </c>
      <c r="J93" s="28" t="s">
        <v>27</v>
      </c>
      <c r="K93" s="29" t="s">
        <v>39</v>
      </c>
      <c r="L93" s="29" t="s">
        <v>39</v>
      </c>
      <c r="M93" s="28" t="s">
        <v>27</v>
      </c>
      <c r="N93" s="9" t="s">
        <v>744</v>
      </c>
      <c r="P93" s="8"/>
      <c r="Q93" s="8"/>
    </row>
    <row r="94" spans="1:17" ht="135">
      <c r="A94" s="25">
        <v>90</v>
      </c>
      <c r="B94" s="25" t="s">
        <v>745</v>
      </c>
      <c r="C94" s="25" t="s">
        <v>130</v>
      </c>
      <c r="D94" s="9" t="s">
        <v>746</v>
      </c>
      <c r="E94" s="26">
        <v>37911470</v>
      </c>
      <c r="F94" s="26">
        <v>9104593</v>
      </c>
      <c r="G94" s="26">
        <v>62358197</v>
      </c>
      <c r="H94" s="26">
        <f t="shared" si="2"/>
        <v>109374260</v>
      </c>
      <c r="I94" s="27">
        <f t="shared" si="3"/>
        <v>36458086.666666664</v>
      </c>
      <c r="J94" s="28" t="s">
        <v>27</v>
      </c>
      <c r="K94" s="28" t="s">
        <v>27</v>
      </c>
      <c r="L94" s="28" t="s">
        <v>27</v>
      </c>
      <c r="M94" s="28" t="s">
        <v>27</v>
      </c>
      <c r="N94" s="9" t="s">
        <v>747</v>
      </c>
    </row>
    <row r="95" spans="1:17" ht="75">
      <c r="A95" s="25">
        <v>91</v>
      </c>
      <c r="B95" s="25" t="s">
        <v>748</v>
      </c>
      <c r="C95" s="25" t="s">
        <v>130</v>
      </c>
      <c r="D95" s="9" t="s">
        <v>749</v>
      </c>
      <c r="E95" s="26">
        <v>2837201</v>
      </c>
      <c r="F95" s="26">
        <v>3607101</v>
      </c>
      <c r="G95" s="26">
        <v>1435055</v>
      </c>
      <c r="H95" s="26">
        <f t="shared" si="2"/>
        <v>7879357</v>
      </c>
      <c r="I95" s="27">
        <f t="shared" si="3"/>
        <v>2626452.3333333335</v>
      </c>
      <c r="J95" s="28" t="s">
        <v>27</v>
      </c>
      <c r="K95" s="28" t="s">
        <v>27</v>
      </c>
      <c r="L95" s="28" t="s">
        <v>27</v>
      </c>
      <c r="M95" s="28" t="s">
        <v>27</v>
      </c>
      <c r="N95" s="9" t="s">
        <v>1321</v>
      </c>
    </row>
    <row r="96" spans="1:17" ht="75">
      <c r="A96" s="25">
        <v>92</v>
      </c>
      <c r="B96" s="25" t="s">
        <v>750</v>
      </c>
      <c r="C96" s="25" t="s">
        <v>130</v>
      </c>
      <c r="D96" s="9" t="s">
        <v>751</v>
      </c>
      <c r="E96" s="26">
        <v>4330099</v>
      </c>
      <c r="F96" s="26">
        <v>5175766</v>
      </c>
      <c r="G96" s="26">
        <v>3723349</v>
      </c>
      <c r="H96" s="26">
        <f t="shared" si="2"/>
        <v>13229214</v>
      </c>
      <c r="I96" s="27">
        <f t="shared" si="3"/>
        <v>4409738</v>
      </c>
      <c r="J96" s="28" t="s">
        <v>27</v>
      </c>
      <c r="K96" s="28" t="s">
        <v>27</v>
      </c>
      <c r="L96" s="28" t="s">
        <v>27</v>
      </c>
      <c r="M96" s="28" t="s">
        <v>27</v>
      </c>
      <c r="N96" s="9" t="s">
        <v>752</v>
      </c>
    </row>
    <row r="97" spans="1:17" ht="75">
      <c r="A97" s="25">
        <v>93</v>
      </c>
      <c r="B97" s="25" t="s">
        <v>753</v>
      </c>
      <c r="C97" s="25" t="s">
        <v>130</v>
      </c>
      <c r="D97" s="9" t="s">
        <v>754</v>
      </c>
      <c r="E97" s="26">
        <v>52608128</v>
      </c>
      <c r="F97" s="26">
        <v>43178710</v>
      </c>
      <c r="G97" s="26">
        <v>35139000</v>
      </c>
      <c r="H97" s="26">
        <f t="shared" si="2"/>
        <v>130925838</v>
      </c>
      <c r="I97" s="27">
        <f t="shared" si="3"/>
        <v>43641946</v>
      </c>
      <c r="J97" s="28" t="s">
        <v>27</v>
      </c>
      <c r="K97" s="29" t="s">
        <v>39</v>
      </c>
      <c r="L97" s="29" t="s">
        <v>39</v>
      </c>
      <c r="M97" s="28" t="s">
        <v>27</v>
      </c>
      <c r="N97" s="9" t="s">
        <v>1322</v>
      </c>
    </row>
    <row r="98" spans="1:17" ht="75">
      <c r="A98" s="25">
        <v>94</v>
      </c>
      <c r="B98" s="25" t="s">
        <v>755</v>
      </c>
      <c r="C98" s="25" t="s">
        <v>130</v>
      </c>
      <c r="D98" s="9" t="s">
        <v>756</v>
      </c>
      <c r="E98" s="26">
        <v>0</v>
      </c>
      <c r="F98" s="26">
        <v>0</v>
      </c>
      <c r="G98" s="26">
        <v>9149787</v>
      </c>
      <c r="H98" s="26">
        <f t="shared" si="2"/>
        <v>9149787</v>
      </c>
      <c r="I98" s="27">
        <f t="shared" si="3"/>
        <v>3049929</v>
      </c>
      <c r="J98" s="28" t="s">
        <v>27</v>
      </c>
      <c r="K98" s="29" t="s">
        <v>39</v>
      </c>
      <c r="L98" s="29" t="s">
        <v>39</v>
      </c>
      <c r="M98" s="28" t="s">
        <v>27</v>
      </c>
      <c r="N98" s="9" t="s">
        <v>757</v>
      </c>
    </row>
    <row r="99" spans="1:17" ht="60">
      <c r="A99" s="25">
        <v>95</v>
      </c>
      <c r="B99" s="25" t="s">
        <v>758</v>
      </c>
      <c r="C99" s="25" t="s">
        <v>251</v>
      </c>
      <c r="D99" s="9" t="s">
        <v>759</v>
      </c>
      <c r="E99" s="26">
        <v>5601261</v>
      </c>
      <c r="F99" s="26">
        <v>5812857</v>
      </c>
      <c r="G99" s="26">
        <v>6108439</v>
      </c>
      <c r="H99" s="26">
        <f t="shared" si="2"/>
        <v>17522557</v>
      </c>
      <c r="I99" s="27">
        <f t="shared" si="3"/>
        <v>5840852.333333333</v>
      </c>
      <c r="J99" s="28" t="s">
        <v>27</v>
      </c>
      <c r="K99" s="29" t="s">
        <v>39</v>
      </c>
      <c r="L99" s="29" t="s">
        <v>39</v>
      </c>
      <c r="M99" s="28" t="s">
        <v>27</v>
      </c>
      <c r="N99" s="9" t="s">
        <v>760</v>
      </c>
    </row>
    <row r="100" spans="1:17" ht="45">
      <c r="A100" s="25">
        <v>96</v>
      </c>
      <c r="B100" s="25" t="s">
        <v>761</v>
      </c>
      <c r="C100" s="25" t="s">
        <v>251</v>
      </c>
      <c r="D100" s="9" t="s">
        <v>762</v>
      </c>
      <c r="E100" s="26">
        <v>22544571</v>
      </c>
      <c r="F100" s="26">
        <v>22941214</v>
      </c>
      <c r="G100" s="26">
        <v>21540604</v>
      </c>
      <c r="H100" s="26">
        <f t="shared" si="2"/>
        <v>67026389</v>
      </c>
      <c r="I100" s="27">
        <f t="shared" si="3"/>
        <v>22342129.666666668</v>
      </c>
      <c r="J100" s="28" t="s">
        <v>27</v>
      </c>
      <c r="K100" s="28" t="s">
        <v>27</v>
      </c>
      <c r="L100" s="28" t="s">
        <v>27</v>
      </c>
      <c r="M100" s="28" t="s">
        <v>27</v>
      </c>
      <c r="N100" s="9" t="s">
        <v>763</v>
      </c>
    </row>
    <row r="101" spans="1:17" ht="30">
      <c r="A101" s="25">
        <v>97</v>
      </c>
      <c r="B101" s="25" t="s">
        <v>764</v>
      </c>
      <c r="C101" s="25" t="s">
        <v>251</v>
      </c>
      <c r="D101" s="9" t="s">
        <v>765</v>
      </c>
      <c r="E101" s="26">
        <v>257634</v>
      </c>
      <c r="F101" s="26">
        <v>268481</v>
      </c>
      <c r="G101" s="26">
        <v>281600</v>
      </c>
      <c r="H101" s="26">
        <f t="shared" si="2"/>
        <v>807715</v>
      </c>
      <c r="I101" s="27">
        <f t="shared" si="3"/>
        <v>269238.33333333331</v>
      </c>
      <c r="J101" s="28" t="s">
        <v>27</v>
      </c>
      <c r="K101" s="29" t="s">
        <v>39</v>
      </c>
      <c r="L101" s="29" t="s">
        <v>39</v>
      </c>
      <c r="M101" s="28" t="s">
        <v>27</v>
      </c>
      <c r="N101" s="9" t="s">
        <v>766</v>
      </c>
    </row>
    <row r="102" spans="1:17" ht="60">
      <c r="A102" s="25">
        <v>98</v>
      </c>
      <c r="B102" s="25" t="s">
        <v>767</v>
      </c>
      <c r="C102" s="25" t="s">
        <v>251</v>
      </c>
      <c r="D102" s="9" t="s">
        <v>768</v>
      </c>
      <c r="E102" s="26">
        <v>116069</v>
      </c>
      <c r="F102" s="26">
        <v>116069</v>
      </c>
      <c r="G102" s="26">
        <v>126995</v>
      </c>
      <c r="H102" s="26">
        <f t="shared" si="2"/>
        <v>359133</v>
      </c>
      <c r="I102" s="27">
        <f t="shared" si="3"/>
        <v>119711</v>
      </c>
      <c r="J102" s="28" t="s">
        <v>27</v>
      </c>
      <c r="K102" s="29" t="s">
        <v>39</v>
      </c>
      <c r="L102" s="29" t="s">
        <v>39</v>
      </c>
      <c r="M102" s="28" t="s">
        <v>27</v>
      </c>
      <c r="N102" s="9" t="s">
        <v>769</v>
      </c>
    </row>
    <row r="103" spans="1:17" ht="105">
      <c r="A103" s="25">
        <v>99</v>
      </c>
      <c r="B103" s="25" t="s">
        <v>770</v>
      </c>
      <c r="C103" s="25" t="s">
        <v>251</v>
      </c>
      <c r="D103" s="9" t="s">
        <v>771</v>
      </c>
      <c r="E103" s="26">
        <v>0</v>
      </c>
      <c r="F103" s="26">
        <v>0</v>
      </c>
      <c r="G103" s="26">
        <v>15472195</v>
      </c>
      <c r="H103" s="26">
        <f t="shared" si="2"/>
        <v>15472195</v>
      </c>
      <c r="I103" s="27">
        <f t="shared" si="3"/>
        <v>5157398.333333333</v>
      </c>
      <c r="J103" s="28" t="s">
        <v>27</v>
      </c>
      <c r="K103" s="29" t="s">
        <v>39</v>
      </c>
      <c r="L103" s="29" t="s">
        <v>39</v>
      </c>
      <c r="M103" s="28" t="s">
        <v>27</v>
      </c>
      <c r="N103" s="9" t="s">
        <v>772</v>
      </c>
    </row>
    <row r="104" spans="1:17" s="4" customFormat="1" ht="180">
      <c r="A104" s="25">
        <v>100</v>
      </c>
      <c r="B104" s="37" t="s">
        <v>773</v>
      </c>
      <c r="C104" s="25" t="s">
        <v>251</v>
      </c>
      <c r="D104" s="30" t="s">
        <v>774</v>
      </c>
      <c r="E104" s="31">
        <v>0</v>
      </c>
      <c r="F104" s="31">
        <v>1050880117</v>
      </c>
      <c r="G104" s="31">
        <v>1398066860</v>
      </c>
      <c r="H104" s="31">
        <f t="shared" si="2"/>
        <v>2448946977</v>
      </c>
      <c r="I104" s="38">
        <f t="shared" si="3"/>
        <v>816315659</v>
      </c>
      <c r="J104" s="28" t="s">
        <v>27</v>
      </c>
      <c r="K104" s="28" t="s">
        <v>27</v>
      </c>
      <c r="L104" s="28" t="s">
        <v>27</v>
      </c>
      <c r="M104" s="28" t="s">
        <v>27</v>
      </c>
      <c r="N104" s="30" t="s">
        <v>775</v>
      </c>
    </row>
    <row r="105" spans="1:17" ht="30">
      <c r="A105" s="25">
        <v>101</v>
      </c>
      <c r="B105" s="25" t="s">
        <v>776</v>
      </c>
      <c r="C105" s="25" t="s">
        <v>251</v>
      </c>
      <c r="D105" s="9" t="s">
        <v>777</v>
      </c>
      <c r="E105" s="26">
        <v>1986500</v>
      </c>
      <c r="F105" s="26">
        <v>1946800</v>
      </c>
      <c r="G105" s="26">
        <v>1946800</v>
      </c>
      <c r="H105" s="26">
        <f t="shared" si="2"/>
        <v>5880100</v>
      </c>
      <c r="I105" s="27">
        <f t="shared" si="3"/>
        <v>1960033.3333333333</v>
      </c>
      <c r="J105" s="28" t="s">
        <v>27</v>
      </c>
      <c r="K105" s="28" t="s">
        <v>27</v>
      </c>
      <c r="L105" s="28" t="s">
        <v>27</v>
      </c>
      <c r="M105" s="28" t="s">
        <v>27</v>
      </c>
      <c r="N105" s="9" t="s">
        <v>778</v>
      </c>
    </row>
    <row r="106" spans="1:17" ht="60">
      <c r="A106" s="25">
        <v>102</v>
      </c>
      <c r="B106" s="25" t="s">
        <v>779</v>
      </c>
      <c r="C106" s="25" t="s">
        <v>251</v>
      </c>
      <c r="D106" s="9" t="s">
        <v>780</v>
      </c>
      <c r="E106" s="26">
        <v>4302676</v>
      </c>
      <c r="F106" s="26">
        <v>4302676</v>
      </c>
      <c r="G106" s="26">
        <v>4302676</v>
      </c>
      <c r="H106" s="26">
        <f t="shared" si="2"/>
        <v>12908028</v>
      </c>
      <c r="I106" s="27">
        <f t="shared" si="3"/>
        <v>4302676</v>
      </c>
      <c r="J106" s="28" t="s">
        <v>27</v>
      </c>
      <c r="K106" s="29" t="s">
        <v>39</v>
      </c>
      <c r="L106" s="29" t="s">
        <v>39</v>
      </c>
      <c r="M106" s="28" t="s">
        <v>27</v>
      </c>
      <c r="N106" s="9" t="s">
        <v>781</v>
      </c>
    </row>
    <row r="107" spans="1:17" ht="90">
      <c r="A107" s="25">
        <v>103</v>
      </c>
      <c r="B107" s="25" t="s">
        <v>782</v>
      </c>
      <c r="C107" s="25" t="s">
        <v>406</v>
      </c>
      <c r="D107" s="9" t="s">
        <v>783</v>
      </c>
      <c r="E107" s="26">
        <v>28582269</v>
      </c>
      <c r="F107" s="26">
        <v>22993000</v>
      </c>
      <c r="G107" s="26">
        <v>26327494</v>
      </c>
      <c r="H107" s="26">
        <f t="shared" si="2"/>
        <v>77902763</v>
      </c>
      <c r="I107" s="27">
        <f t="shared" si="3"/>
        <v>25967587.666666668</v>
      </c>
      <c r="J107" s="28" t="s">
        <v>27</v>
      </c>
      <c r="K107" s="29" t="s">
        <v>39</v>
      </c>
      <c r="L107" s="29" t="s">
        <v>39</v>
      </c>
      <c r="M107" s="28" t="s">
        <v>27</v>
      </c>
      <c r="N107" s="9" t="s">
        <v>784</v>
      </c>
    </row>
    <row r="108" spans="1:17" ht="45">
      <c r="A108" s="25">
        <v>104</v>
      </c>
      <c r="B108" s="25" t="s">
        <v>785</v>
      </c>
      <c r="C108" s="25" t="s">
        <v>406</v>
      </c>
      <c r="D108" s="9" t="s">
        <v>786</v>
      </c>
      <c r="E108" s="26">
        <v>2089551</v>
      </c>
      <c r="F108" s="26">
        <v>2175697</v>
      </c>
      <c r="G108" s="26">
        <v>2294385</v>
      </c>
      <c r="H108" s="26">
        <f t="shared" si="2"/>
        <v>6559633</v>
      </c>
      <c r="I108" s="27">
        <f t="shared" si="3"/>
        <v>2186544.3333333335</v>
      </c>
      <c r="J108" s="28" t="s">
        <v>27</v>
      </c>
      <c r="K108" s="28" t="s">
        <v>27</v>
      </c>
      <c r="L108" s="28" t="s">
        <v>27</v>
      </c>
      <c r="M108" s="28" t="s">
        <v>27</v>
      </c>
      <c r="N108" s="9" t="s">
        <v>787</v>
      </c>
    </row>
    <row r="109" spans="1:17" ht="15">
      <c r="A109" s="25">
        <v>105</v>
      </c>
      <c r="B109" s="25" t="s">
        <v>788</v>
      </c>
      <c r="C109" s="25" t="s">
        <v>406</v>
      </c>
      <c r="D109" s="9" t="s">
        <v>789</v>
      </c>
      <c r="E109" s="26">
        <v>343240191</v>
      </c>
      <c r="F109" s="26">
        <v>357766006</v>
      </c>
      <c r="G109" s="26">
        <v>352788279</v>
      </c>
      <c r="H109" s="26">
        <f t="shared" si="2"/>
        <v>1053794476</v>
      </c>
      <c r="I109" s="27">
        <f t="shared" si="3"/>
        <v>351264825.33333331</v>
      </c>
      <c r="J109" s="28" t="s">
        <v>27</v>
      </c>
      <c r="K109" s="29" t="s">
        <v>39</v>
      </c>
      <c r="L109" s="29" t="s">
        <v>39</v>
      </c>
      <c r="M109" s="28" t="s">
        <v>27</v>
      </c>
      <c r="N109" s="9" t="s">
        <v>790</v>
      </c>
    </row>
    <row r="110" spans="1:17" ht="15">
      <c r="A110" s="25">
        <v>106</v>
      </c>
      <c r="B110" s="25" t="s">
        <v>791</v>
      </c>
      <c r="C110" s="25" t="s">
        <v>406</v>
      </c>
      <c r="D110" s="9" t="s">
        <v>792</v>
      </c>
      <c r="E110" s="26">
        <v>7004902</v>
      </c>
      <c r="F110" s="26">
        <v>7301347</v>
      </c>
      <c r="G110" s="26">
        <v>7199761</v>
      </c>
      <c r="H110" s="26">
        <f t="shared" si="2"/>
        <v>21506010</v>
      </c>
      <c r="I110" s="27">
        <f t="shared" si="3"/>
        <v>7168670</v>
      </c>
      <c r="J110" s="28" t="s">
        <v>27</v>
      </c>
      <c r="K110" s="29" t="s">
        <v>39</v>
      </c>
      <c r="L110" s="29" t="s">
        <v>39</v>
      </c>
      <c r="M110" s="28" t="s">
        <v>27</v>
      </c>
      <c r="N110" s="9" t="s">
        <v>790</v>
      </c>
    </row>
    <row r="111" spans="1:17" ht="30">
      <c r="A111" s="25">
        <v>107</v>
      </c>
      <c r="B111" s="25" t="s">
        <v>793</v>
      </c>
      <c r="C111" s="25" t="s">
        <v>406</v>
      </c>
      <c r="D111" s="9" t="s">
        <v>794</v>
      </c>
      <c r="E111" s="26">
        <v>40376951</v>
      </c>
      <c r="F111" s="26">
        <v>35723525</v>
      </c>
      <c r="G111" s="26">
        <v>31137567</v>
      </c>
      <c r="H111" s="26">
        <f t="shared" si="2"/>
        <v>107238043</v>
      </c>
      <c r="I111" s="27">
        <f t="shared" si="3"/>
        <v>35746014.333333336</v>
      </c>
      <c r="J111" s="28" t="s">
        <v>27</v>
      </c>
      <c r="K111" s="29" t="s">
        <v>39</v>
      </c>
      <c r="L111" s="29" t="s">
        <v>39</v>
      </c>
      <c r="M111" s="28" t="s">
        <v>27</v>
      </c>
      <c r="N111" s="9" t="s">
        <v>795</v>
      </c>
    </row>
    <row r="112" spans="1:17" ht="60">
      <c r="A112" s="25">
        <v>108</v>
      </c>
      <c r="B112" s="25" t="s">
        <v>796</v>
      </c>
      <c r="C112" s="25" t="s">
        <v>254</v>
      </c>
      <c r="D112" s="9" t="s">
        <v>797</v>
      </c>
      <c r="E112" s="26">
        <v>19169000</v>
      </c>
      <c r="F112" s="26">
        <v>18569920</v>
      </c>
      <c r="G112" s="26">
        <v>19339930</v>
      </c>
      <c r="H112" s="26">
        <f t="shared" si="2"/>
        <v>57078850</v>
      </c>
      <c r="I112" s="27">
        <f t="shared" si="3"/>
        <v>19026283.333333332</v>
      </c>
      <c r="J112" s="28" t="s">
        <v>27</v>
      </c>
      <c r="K112" s="28" t="s">
        <v>27</v>
      </c>
      <c r="L112" s="28" t="s">
        <v>27</v>
      </c>
      <c r="M112" s="28" t="s">
        <v>27</v>
      </c>
      <c r="N112" s="9" t="s">
        <v>798</v>
      </c>
      <c r="O112" s="15"/>
      <c r="P112" s="8"/>
      <c r="Q112" s="8"/>
    </row>
    <row r="113" spans="1:17" ht="105">
      <c r="A113" s="25">
        <v>109</v>
      </c>
      <c r="B113" s="25" t="s">
        <v>799</v>
      </c>
      <c r="C113" s="25" t="s">
        <v>254</v>
      </c>
      <c r="D113" s="9" t="s">
        <v>800</v>
      </c>
      <c r="E113" s="26">
        <v>996205</v>
      </c>
      <c r="F113" s="26">
        <v>970040</v>
      </c>
      <c r="G113" s="26">
        <v>1020532</v>
      </c>
      <c r="H113" s="26">
        <f t="shared" si="2"/>
        <v>2986777</v>
      </c>
      <c r="I113" s="27">
        <f t="shared" si="3"/>
        <v>995592.33333333337</v>
      </c>
      <c r="J113" s="28" t="s">
        <v>27</v>
      </c>
      <c r="K113" s="28" t="s">
        <v>27</v>
      </c>
      <c r="L113" s="28" t="s">
        <v>27</v>
      </c>
      <c r="M113" s="28" t="s">
        <v>27</v>
      </c>
      <c r="N113" s="9" t="s">
        <v>801</v>
      </c>
      <c r="P113" s="8"/>
      <c r="Q113" s="8"/>
    </row>
    <row r="114" spans="1:17" ht="105">
      <c r="A114" s="25">
        <v>110</v>
      </c>
      <c r="B114" s="25" t="s">
        <v>802</v>
      </c>
      <c r="C114" s="25" t="s">
        <v>254</v>
      </c>
      <c r="D114" s="9" t="s">
        <v>803</v>
      </c>
      <c r="E114" s="26">
        <v>812555</v>
      </c>
      <c r="F114" s="26">
        <v>671867</v>
      </c>
      <c r="G114" s="26">
        <v>813306</v>
      </c>
      <c r="H114" s="26">
        <f t="shared" si="2"/>
        <v>2297728</v>
      </c>
      <c r="I114" s="27">
        <f t="shared" si="3"/>
        <v>765909.33333333337</v>
      </c>
      <c r="J114" s="28" t="s">
        <v>27</v>
      </c>
      <c r="K114" s="28" t="s">
        <v>27</v>
      </c>
      <c r="L114" s="28" t="s">
        <v>27</v>
      </c>
      <c r="M114" s="28" t="s">
        <v>27</v>
      </c>
      <c r="N114" s="9" t="s">
        <v>804</v>
      </c>
      <c r="P114" s="8"/>
      <c r="Q114" s="8"/>
    </row>
    <row r="115" spans="1:17" ht="30">
      <c r="A115" s="25">
        <v>111</v>
      </c>
      <c r="B115" s="25" t="s">
        <v>805</v>
      </c>
      <c r="C115" s="25" t="s">
        <v>254</v>
      </c>
      <c r="D115" s="9" t="s">
        <v>806</v>
      </c>
      <c r="E115" s="26">
        <v>2098172</v>
      </c>
      <c r="F115" s="26">
        <v>2084047</v>
      </c>
      <c r="G115" s="26">
        <v>1595300</v>
      </c>
      <c r="H115" s="26">
        <f t="shared" si="2"/>
        <v>5777519</v>
      </c>
      <c r="I115" s="27">
        <f t="shared" si="3"/>
        <v>1925839.6666666667</v>
      </c>
      <c r="J115" s="28" t="s">
        <v>27</v>
      </c>
      <c r="K115" s="28" t="s">
        <v>27</v>
      </c>
      <c r="L115" s="28" t="s">
        <v>27</v>
      </c>
      <c r="M115" s="28" t="s">
        <v>27</v>
      </c>
      <c r="N115" s="9" t="s">
        <v>807</v>
      </c>
      <c r="P115" s="8"/>
      <c r="Q115" s="8"/>
    </row>
    <row r="116" spans="1:17" ht="45">
      <c r="A116" s="25">
        <v>112</v>
      </c>
      <c r="B116" s="25" t="s">
        <v>808</v>
      </c>
      <c r="C116" s="25" t="s">
        <v>254</v>
      </c>
      <c r="D116" s="9" t="s">
        <v>809</v>
      </c>
      <c r="E116" s="26">
        <v>2309581</v>
      </c>
      <c r="F116" s="26">
        <v>1296331</v>
      </c>
      <c r="G116" s="26">
        <v>1298576</v>
      </c>
      <c r="H116" s="26">
        <f t="shared" si="2"/>
        <v>4904488</v>
      </c>
      <c r="I116" s="27">
        <f t="shared" si="3"/>
        <v>1634829.3333333333</v>
      </c>
      <c r="J116" s="28" t="s">
        <v>27</v>
      </c>
      <c r="K116" s="28" t="s">
        <v>27</v>
      </c>
      <c r="L116" s="28" t="s">
        <v>27</v>
      </c>
      <c r="M116" s="28" t="s">
        <v>27</v>
      </c>
      <c r="N116" s="9" t="s">
        <v>810</v>
      </c>
      <c r="P116" s="8"/>
      <c r="Q116" s="8"/>
    </row>
    <row r="117" spans="1:17" ht="90">
      <c r="A117" s="25">
        <v>113</v>
      </c>
      <c r="B117" s="25" t="s">
        <v>811</v>
      </c>
      <c r="C117" s="25" t="s">
        <v>254</v>
      </c>
      <c r="D117" s="9" t="s">
        <v>812</v>
      </c>
      <c r="E117" s="26">
        <v>50000000</v>
      </c>
      <c r="F117" s="26">
        <v>50000000</v>
      </c>
      <c r="G117" s="26">
        <v>50000000</v>
      </c>
      <c r="H117" s="26">
        <f t="shared" si="2"/>
        <v>150000000</v>
      </c>
      <c r="I117" s="27">
        <f t="shared" si="3"/>
        <v>50000000</v>
      </c>
      <c r="J117" s="28" t="s">
        <v>27</v>
      </c>
      <c r="K117" s="28" t="s">
        <v>27</v>
      </c>
      <c r="L117" s="28" t="s">
        <v>27</v>
      </c>
      <c r="M117" s="28" t="s">
        <v>27</v>
      </c>
      <c r="N117" s="9" t="s">
        <v>813</v>
      </c>
      <c r="P117" s="8"/>
      <c r="Q117" s="8"/>
    </row>
    <row r="118" spans="1:17" ht="45">
      <c r="A118" s="25">
        <v>114</v>
      </c>
      <c r="B118" s="25" t="s">
        <v>814</v>
      </c>
      <c r="C118" s="25" t="s">
        <v>254</v>
      </c>
      <c r="D118" s="9" t="s">
        <v>815</v>
      </c>
      <c r="E118" s="26">
        <v>0</v>
      </c>
      <c r="F118" s="26">
        <v>170000000</v>
      </c>
      <c r="G118" s="26">
        <v>15000000</v>
      </c>
      <c r="H118" s="26">
        <f t="shared" si="2"/>
        <v>185000000</v>
      </c>
      <c r="I118" s="27">
        <f t="shared" si="3"/>
        <v>61666666.666666664</v>
      </c>
      <c r="J118" s="28" t="s">
        <v>27</v>
      </c>
      <c r="K118" s="29" t="s">
        <v>39</v>
      </c>
      <c r="L118" s="29" t="s">
        <v>39</v>
      </c>
      <c r="M118" s="28" t="s">
        <v>27</v>
      </c>
      <c r="N118" s="9" t="s">
        <v>816</v>
      </c>
      <c r="P118" s="8"/>
      <c r="Q118" s="8"/>
    </row>
    <row r="119" spans="1:17" ht="90">
      <c r="A119" s="25">
        <v>115</v>
      </c>
      <c r="B119" s="25" t="s">
        <v>817</v>
      </c>
      <c r="C119" s="25" t="s">
        <v>254</v>
      </c>
      <c r="D119" s="9" t="s">
        <v>638</v>
      </c>
      <c r="E119" s="31">
        <v>3955462</v>
      </c>
      <c r="F119" s="26">
        <v>3965403</v>
      </c>
      <c r="G119" s="26">
        <v>3967382</v>
      </c>
      <c r="H119" s="26">
        <f t="shared" si="2"/>
        <v>11888247</v>
      </c>
      <c r="I119" s="27">
        <f t="shared" si="3"/>
        <v>3962749</v>
      </c>
      <c r="J119" s="28" t="s">
        <v>27</v>
      </c>
      <c r="K119" s="29" t="s">
        <v>39</v>
      </c>
      <c r="L119" s="29" t="s">
        <v>39</v>
      </c>
      <c r="M119" s="28" t="s">
        <v>27</v>
      </c>
      <c r="N119" s="9" t="s">
        <v>818</v>
      </c>
      <c r="P119" s="8"/>
      <c r="Q119" s="8"/>
    </row>
    <row r="120" spans="1:17" ht="60">
      <c r="A120" s="25">
        <v>116</v>
      </c>
      <c r="B120" s="25" t="s">
        <v>819</v>
      </c>
      <c r="C120" s="25" t="s">
        <v>133</v>
      </c>
      <c r="D120" s="9" t="s">
        <v>820</v>
      </c>
      <c r="E120" s="31">
        <v>718128544</v>
      </c>
      <c r="F120" s="26">
        <v>1136043967</v>
      </c>
      <c r="G120" s="26">
        <v>993612748</v>
      </c>
      <c r="H120" s="26">
        <f t="shared" si="2"/>
        <v>2847785259</v>
      </c>
      <c r="I120" s="27">
        <f t="shared" si="3"/>
        <v>949261753</v>
      </c>
      <c r="J120" s="28" t="s">
        <v>27</v>
      </c>
      <c r="K120" s="28" t="s">
        <v>27</v>
      </c>
      <c r="L120" s="29" t="s">
        <v>39</v>
      </c>
      <c r="M120" s="28" t="s">
        <v>27</v>
      </c>
      <c r="N120" s="9" t="s">
        <v>821</v>
      </c>
      <c r="P120" s="8"/>
      <c r="Q120" s="8"/>
    </row>
    <row r="121" spans="1:17" s="4" customFormat="1" ht="45">
      <c r="A121" s="25">
        <v>117</v>
      </c>
      <c r="B121" s="37" t="s">
        <v>822</v>
      </c>
      <c r="C121" s="25" t="s">
        <v>133</v>
      </c>
      <c r="D121" s="30" t="s">
        <v>823</v>
      </c>
      <c r="E121" s="31">
        <v>25000000</v>
      </c>
      <c r="F121" s="31">
        <v>25000000</v>
      </c>
      <c r="G121" s="31">
        <v>25000000</v>
      </c>
      <c r="H121" s="31">
        <f t="shared" si="2"/>
        <v>75000000</v>
      </c>
      <c r="I121" s="38">
        <f t="shared" si="3"/>
        <v>25000000</v>
      </c>
      <c r="J121" s="28" t="s">
        <v>27</v>
      </c>
      <c r="K121" s="28" t="s">
        <v>27</v>
      </c>
      <c r="L121" s="28" t="s">
        <v>27</v>
      </c>
      <c r="M121" s="28" t="s">
        <v>27</v>
      </c>
      <c r="N121" s="30" t="s">
        <v>824</v>
      </c>
      <c r="P121" s="7"/>
      <c r="Q121" s="7"/>
    </row>
    <row r="122" spans="1:17" ht="18.95" customHeight="1">
      <c r="A122" s="25">
        <v>118</v>
      </c>
      <c r="B122" s="25" t="s">
        <v>825</v>
      </c>
      <c r="C122" s="25" t="s">
        <v>133</v>
      </c>
      <c r="D122" s="9" t="s">
        <v>826</v>
      </c>
      <c r="E122" s="26">
        <v>123899518</v>
      </c>
      <c r="F122" s="26">
        <v>114422912</v>
      </c>
      <c r="G122" s="31">
        <v>104596486</v>
      </c>
      <c r="H122" s="26">
        <f t="shared" si="2"/>
        <v>342918916</v>
      </c>
      <c r="I122" s="27">
        <f t="shared" si="3"/>
        <v>114306305.33333333</v>
      </c>
      <c r="J122" s="28" t="s">
        <v>27</v>
      </c>
      <c r="K122" s="29" t="s">
        <v>39</v>
      </c>
      <c r="L122" s="29" t="s">
        <v>39</v>
      </c>
      <c r="M122" s="28" t="s">
        <v>27</v>
      </c>
      <c r="N122" s="9" t="s">
        <v>827</v>
      </c>
      <c r="P122" s="8"/>
      <c r="Q122" s="8"/>
    </row>
    <row r="123" spans="1:17" ht="75">
      <c r="A123" s="25">
        <v>119</v>
      </c>
      <c r="B123" s="25" t="s">
        <v>828</v>
      </c>
      <c r="C123" s="25" t="s">
        <v>133</v>
      </c>
      <c r="D123" s="9" t="s">
        <v>829</v>
      </c>
      <c r="E123" s="26">
        <v>24089652</v>
      </c>
      <c r="F123" s="26">
        <v>24727600</v>
      </c>
      <c r="G123" s="31">
        <v>14444076</v>
      </c>
      <c r="H123" s="26">
        <f t="shared" si="2"/>
        <v>63261328</v>
      </c>
      <c r="I123" s="27">
        <f t="shared" si="3"/>
        <v>21087109.333333332</v>
      </c>
      <c r="J123" s="28" t="s">
        <v>27</v>
      </c>
      <c r="K123" s="29" t="s">
        <v>39</v>
      </c>
      <c r="L123" s="29" t="s">
        <v>39</v>
      </c>
      <c r="M123" s="28" t="s">
        <v>27</v>
      </c>
      <c r="N123" s="9" t="s">
        <v>830</v>
      </c>
      <c r="P123" s="8"/>
      <c r="Q123" s="8"/>
    </row>
    <row r="124" spans="1:17" ht="44.45" customHeight="1">
      <c r="A124" s="25">
        <v>120</v>
      </c>
      <c r="B124" s="25" t="s">
        <v>831</v>
      </c>
      <c r="C124" s="25" t="s">
        <v>133</v>
      </c>
      <c r="D124" s="9" t="s">
        <v>832</v>
      </c>
      <c r="E124" s="26">
        <v>3883600</v>
      </c>
      <c r="F124" s="26">
        <v>3805900</v>
      </c>
      <c r="G124" s="31">
        <v>6098900</v>
      </c>
      <c r="H124" s="26">
        <f t="shared" si="2"/>
        <v>13788400</v>
      </c>
      <c r="I124" s="27">
        <f t="shared" si="3"/>
        <v>4596133.333333333</v>
      </c>
      <c r="J124" s="28" t="s">
        <v>27</v>
      </c>
      <c r="K124" s="29" t="s">
        <v>39</v>
      </c>
      <c r="L124" s="29" t="s">
        <v>39</v>
      </c>
      <c r="M124" s="28" t="s">
        <v>27</v>
      </c>
      <c r="N124" s="9" t="s">
        <v>833</v>
      </c>
      <c r="P124" s="8"/>
      <c r="Q124" s="8"/>
    </row>
    <row r="125" spans="1:17" ht="270">
      <c r="A125" s="25">
        <v>121</v>
      </c>
      <c r="B125" s="25" t="s">
        <v>834</v>
      </c>
      <c r="C125" s="25" t="s">
        <v>133</v>
      </c>
      <c r="D125" s="9" t="s">
        <v>835</v>
      </c>
      <c r="E125" s="26">
        <v>6055137</v>
      </c>
      <c r="F125" s="26">
        <v>6937926</v>
      </c>
      <c r="G125" s="31">
        <v>6997991</v>
      </c>
      <c r="H125" s="26">
        <f t="shared" si="2"/>
        <v>19991054</v>
      </c>
      <c r="I125" s="27">
        <f t="shared" si="3"/>
        <v>6663684.666666667</v>
      </c>
      <c r="J125" s="28" t="s">
        <v>27</v>
      </c>
      <c r="K125" s="28" t="s">
        <v>27</v>
      </c>
      <c r="L125" s="28" t="s">
        <v>27</v>
      </c>
      <c r="M125" s="28" t="s">
        <v>27</v>
      </c>
      <c r="N125" s="9" t="s">
        <v>836</v>
      </c>
      <c r="O125" s="15"/>
      <c r="P125" s="8"/>
      <c r="Q125" s="8"/>
    </row>
    <row r="126" spans="1:17" ht="120">
      <c r="A126" s="25">
        <v>122</v>
      </c>
      <c r="B126" s="25" t="s">
        <v>837</v>
      </c>
      <c r="C126" s="25" t="s">
        <v>133</v>
      </c>
      <c r="D126" s="9" t="s">
        <v>838</v>
      </c>
      <c r="E126" s="26">
        <v>2048983</v>
      </c>
      <c r="F126" s="26">
        <v>2057116</v>
      </c>
      <c r="G126" s="31">
        <v>1898496</v>
      </c>
      <c r="H126" s="26">
        <f t="shared" si="2"/>
        <v>6004595</v>
      </c>
      <c r="I126" s="27">
        <f t="shared" si="3"/>
        <v>2001531.6666666667</v>
      </c>
      <c r="J126" s="28" t="s">
        <v>27</v>
      </c>
      <c r="K126" s="28" t="s">
        <v>27</v>
      </c>
      <c r="L126" s="28" t="s">
        <v>27</v>
      </c>
      <c r="M126" s="28" t="s">
        <v>27</v>
      </c>
      <c r="N126" s="9" t="s">
        <v>839</v>
      </c>
      <c r="P126" s="8"/>
      <c r="Q126" s="8"/>
    </row>
    <row r="127" spans="1:17" ht="45">
      <c r="A127" s="25">
        <v>123</v>
      </c>
      <c r="B127" s="25" t="s">
        <v>840</v>
      </c>
      <c r="C127" s="25" t="s">
        <v>133</v>
      </c>
      <c r="D127" s="9" t="s">
        <v>841</v>
      </c>
      <c r="E127" s="26">
        <v>3199728</v>
      </c>
      <c r="F127" s="26">
        <v>3316663</v>
      </c>
      <c r="G127" s="31">
        <v>3502513</v>
      </c>
      <c r="H127" s="26">
        <f t="shared" si="2"/>
        <v>10018904</v>
      </c>
      <c r="I127" s="27">
        <f t="shared" si="3"/>
        <v>3339634.6666666665</v>
      </c>
      <c r="J127" s="28" t="s">
        <v>27</v>
      </c>
      <c r="K127" s="28" t="s">
        <v>27</v>
      </c>
      <c r="L127" s="28" t="s">
        <v>27</v>
      </c>
      <c r="M127" s="28" t="s">
        <v>27</v>
      </c>
      <c r="N127" s="9" t="s">
        <v>842</v>
      </c>
      <c r="O127" s="15"/>
      <c r="P127" s="8"/>
      <c r="Q127" s="8"/>
    </row>
    <row r="128" spans="1:17" ht="135">
      <c r="A128" s="25">
        <v>124</v>
      </c>
      <c r="B128" s="25" t="s">
        <v>843</v>
      </c>
      <c r="C128" s="25" t="s">
        <v>133</v>
      </c>
      <c r="D128" s="9" t="s">
        <v>844</v>
      </c>
      <c r="E128" s="26">
        <v>19445508</v>
      </c>
      <c r="F128" s="26">
        <v>20262500</v>
      </c>
      <c r="G128" s="31">
        <v>20667462</v>
      </c>
      <c r="H128" s="26">
        <f t="shared" si="2"/>
        <v>60375470</v>
      </c>
      <c r="I128" s="27">
        <f t="shared" si="3"/>
        <v>20125156.666666668</v>
      </c>
      <c r="J128" s="28" t="s">
        <v>27</v>
      </c>
      <c r="K128" s="29" t="s">
        <v>39</v>
      </c>
      <c r="L128" s="29" t="s">
        <v>39</v>
      </c>
      <c r="M128" s="28" t="s">
        <v>27</v>
      </c>
      <c r="N128" s="9" t="s">
        <v>845</v>
      </c>
      <c r="P128" s="8"/>
      <c r="Q128" s="8"/>
    </row>
    <row r="129" spans="1:17" ht="75">
      <c r="A129" s="25">
        <v>125</v>
      </c>
      <c r="B129" s="25" t="s">
        <v>846</v>
      </c>
      <c r="C129" s="25" t="s">
        <v>133</v>
      </c>
      <c r="D129" s="9" t="s">
        <v>847</v>
      </c>
      <c r="E129" s="26">
        <v>36601384</v>
      </c>
      <c r="F129" s="26">
        <v>35798205</v>
      </c>
      <c r="G129" s="31">
        <v>36265605</v>
      </c>
      <c r="H129" s="26">
        <f t="shared" si="2"/>
        <v>108665194</v>
      </c>
      <c r="I129" s="27">
        <f t="shared" si="3"/>
        <v>36221731.333333336</v>
      </c>
      <c r="J129" s="28" t="s">
        <v>27</v>
      </c>
      <c r="K129" s="29" t="s">
        <v>39</v>
      </c>
      <c r="L129" s="29" t="s">
        <v>39</v>
      </c>
      <c r="M129" s="28" t="s">
        <v>27</v>
      </c>
      <c r="N129" s="9" t="s">
        <v>848</v>
      </c>
      <c r="P129" s="8"/>
      <c r="Q129" s="8"/>
    </row>
    <row r="130" spans="1:17" ht="105">
      <c r="A130" s="25">
        <v>126</v>
      </c>
      <c r="B130" s="25" t="s">
        <v>849</v>
      </c>
      <c r="C130" s="25" t="s">
        <v>133</v>
      </c>
      <c r="D130" s="9" t="s">
        <v>850</v>
      </c>
      <c r="E130" s="26">
        <v>119889516</v>
      </c>
      <c r="F130" s="26">
        <v>116644093</v>
      </c>
      <c r="G130" s="31">
        <v>118724099</v>
      </c>
      <c r="H130" s="26">
        <f t="shared" si="2"/>
        <v>355257708</v>
      </c>
      <c r="I130" s="27">
        <f t="shared" si="3"/>
        <v>118419236</v>
      </c>
      <c r="J130" s="28" t="s">
        <v>27</v>
      </c>
      <c r="K130" s="28" t="s">
        <v>27</v>
      </c>
      <c r="L130" s="28" t="s">
        <v>27</v>
      </c>
      <c r="M130" s="28" t="s">
        <v>27</v>
      </c>
      <c r="N130" s="9" t="s">
        <v>851</v>
      </c>
    </row>
    <row r="131" spans="1:17" ht="30">
      <c r="A131" s="25">
        <v>127</v>
      </c>
      <c r="B131" s="25" t="s">
        <v>852</v>
      </c>
      <c r="C131" s="25" t="s">
        <v>853</v>
      </c>
      <c r="D131" s="9" t="s">
        <v>844</v>
      </c>
      <c r="E131" s="26">
        <v>139523</v>
      </c>
      <c r="F131" s="26">
        <v>139523</v>
      </c>
      <c r="G131" s="31">
        <v>145865</v>
      </c>
      <c r="H131" s="26">
        <f t="shared" si="2"/>
        <v>424911</v>
      </c>
      <c r="I131" s="27">
        <f t="shared" si="3"/>
        <v>141637</v>
      </c>
      <c r="J131" s="28" t="s">
        <v>27</v>
      </c>
      <c r="K131" s="29" t="s">
        <v>39</v>
      </c>
      <c r="L131" s="29" t="s">
        <v>39</v>
      </c>
      <c r="M131" s="28" t="s">
        <v>27</v>
      </c>
      <c r="N131" s="9" t="s">
        <v>854</v>
      </c>
    </row>
    <row r="132" spans="1:17" ht="75">
      <c r="A132" s="25">
        <v>128</v>
      </c>
      <c r="B132" s="25" t="s">
        <v>855</v>
      </c>
      <c r="C132" s="25" t="s">
        <v>297</v>
      </c>
      <c r="D132" s="9" t="s">
        <v>856</v>
      </c>
      <c r="E132" s="26">
        <v>2350132760</v>
      </c>
      <c r="F132" s="26">
        <v>2423358591</v>
      </c>
      <c r="G132" s="31">
        <v>2504679329</v>
      </c>
      <c r="H132" s="26">
        <f t="shared" si="2"/>
        <v>7278170680</v>
      </c>
      <c r="I132" s="27">
        <f t="shared" si="3"/>
        <v>2426056893.3333335</v>
      </c>
      <c r="J132" s="28" t="s">
        <v>27</v>
      </c>
      <c r="K132" s="29" t="s">
        <v>39</v>
      </c>
      <c r="L132" s="29" t="s">
        <v>39</v>
      </c>
      <c r="M132" s="28" t="s">
        <v>27</v>
      </c>
      <c r="N132" s="9" t="s">
        <v>857</v>
      </c>
    </row>
    <row r="133" spans="1:17" ht="60">
      <c r="A133" s="25">
        <v>129</v>
      </c>
      <c r="B133" s="25" t="s">
        <v>858</v>
      </c>
      <c r="C133" s="25" t="s">
        <v>297</v>
      </c>
      <c r="D133" s="9" t="s">
        <v>859</v>
      </c>
      <c r="E133" s="26">
        <v>357504984</v>
      </c>
      <c r="F133" s="26">
        <v>358935004</v>
      </c>
      <c r="G133" s="31">
        <v>361806484</v>
      </c>
      <c r="H133" s="26">
        <f t="shared" si="2"/>
        <v>1078246472</v>
      </c>
      <c r="I133" s="27">
        <f t="shared" si="3"/>
        <v>359415490.66666669</v>
      </c>
      <c r="J133" s="28" t="s">
        <v>27</v>
      </c>
      <c r="K133" s="29" t="s">
        <v>39</v>
      </c>
      <c r="L133" s="29" t="s">
        <v>39</v>
      </c>
      <c r="M133" s="28" t="s">
        <v>27</v>
      </c>
      <c r="N133" s="9" t="s">
        <v>860</v>
      </c>
    </row>
    <row r="134" spans="1:17" ht="60">
      <c r="A134" s="25">
        <v>130</v>
      </c>
      <c r="B134" s="25" t="s">
        <v>861</v>
      </c>
      <c r="C134" s="25" t="s">
        <v>297</v>
      </c>
      <c r="D134" s="9" t="s">
        <v>862</v>
      </c>
      <c r="E134" s="26">
        <v>357504984</v>
      </c>
      <c r="F134" s="26">
        <v>358935004</v>
      </c>
      <c r="G134" s="31">
        <v>361806484</v>
      </c>
      <c r="H134" s="26">
        <f t="shared" ref="H134:H197" si="4">SUM(E134:G134)</f>
        <v>1078246472</v>
      </c>
      <c r="I134" s="27">
        <f t="shared" ref="I134:I197" si="5">H134/3</f>
        <v>359415490.66666669</v>
      </c>
      <c r="J134" s="28" t="s">
        <v>27</v>
      </c>
      <c r="K134" s="29" t="s">
        <v>39</v>
      </c>
      <c r="L134" s="29" t="s">
        <v>39</v>
      </c>
      <c r="M134" s="28" t="s">
        <v>27</v>
      </c>
      <c r="N134" s="9" t="s">
        <v>863</v>
      </c>
    </row>
    <row r="135" spans="1:17" ht="20.65" customHeight="1">
      <c r="A135" s="25">
        <v>131</v>
      </c>
      <c r="B135" s="25" t="s">
        <v>864</v>
      </c>
      <c r="C135" s="25" t="s">
        <v>297</v>
      </c>
      <c r="D135" s="9" t="s">
        <v>865</v>
      </c>
      <c r="E135" s="26">
        <v>215362417</v>
      </c>
      <c r="F135" s="26">
        <v>198047618</v>
      </c>
      <c r="G135" s="31">
        <v>186397758</v>
      </c>
      <c r="H135" s="26">
        <f t="shared" si="4"/>
        <v>599807793</v>
      </c>
      <c r="I135" s="27">
        <f t="shared" si="5"/>
        <v>199935931</v>
      </c>
      <c r="J135" s="28" t="s">
        <v>27</v>
      </c>
      <c r="K135" s="29" t="s">
        <v>39</v>
      </c>
      <c r="L135" s="29" t="s">
        <v>39</v>
      </c>
      <c r="M135" s="28" t="s">
        <v>27</v>
      </c>
      <c r="N135" s="9"/>
    </row>
    <row r="136" spans="1:17" ht="90">
      <c r="A136" s="25">
        <v>132</v>
      </c>
      <c r="B136" s="25" t="s">
        <v>866</v>
      </c>
      <c r="C136" s="25" t="s">
        <v>297</v>
      </c>
      <c r="D136" s="9" t="s">
        <v>867</v>
      </c>
      <c r="E136" s="26">
        <v>55000</v>
      </c>
      <c r="F136" s="26">
        <v>55000</v>
      </c>
      <c r="G136" s="26">
        <v>55000</v>
      </c>
      <c r="H136" s="26">
        <f t="shared" si="4"/>
        <v>165000</v>
      </c>
      <c r="I136" s="27">
        <f t="shared" si="5"/>
        <v>55000</v>
      </c>
      <c r="J136" s="29" t="s">
        <v>39</v>
      </c>
      <c r="K136" s="29" t="s">
        <v>39</v>
      </c>
      <c r="L136" s="28" t="s">
        <v>27</v>
      </c>
      <c r="M136" s="28" t="s">
        <v>27</v>
      </c>
      <c r="N136" s="9" t="s">
        <v>868</v>
      </c>
    </row>
    <row r="137" spans="1:17" ht="30">
      <c r="A137" s="25">
        <v>133</v>
      </c>
      <c r="B137" s="25" t="s">
        <v>869</v>
      </c>
      <c r="C137" s="25" t="s">
        <v>870</v>
      </c>
      <c r="D137" s="9" t="s">
        <v>871</v>
      </c>
      <c r="E137" s="26">
        <v>10000000</v>
      </c>
      <c r="F137" s="26">
        <v>10000000</v>
      </c>
      <c r="G137" s="26">
        <v>0</v>
      </c>
      <c r="H137" s="26">
        <f t="shared" si="4"/>
        <v>20000000</v>
      </c>
      <c r="I137" s="27">
        <f t="shared" si="5"/>
        <v>6666666.666666667</v>
      </c>
      <c r="J137" s="28" t="s">
        <v>27</v>
      </c>
      <c r="K137" s="29" t="s">
        <v>39</v>
      </c>
      <c r="L137" s="29" t="s">
        <v>39</v>
      </c>
      <c r="M137" s="28" t="s">
        <v>27</v>
      </c>
      <c r="N137" s="9" t="s">
        <v>872</v>
      </c>
    </row>
    <row r="138" spans="1:17" ht="15">
      <c r="A138" s="25">
        <v>134</v>
      </c>
      <c r="B138" s="25" t="s">
        <v>873</v>
      </c>
      <c r="C138" s="25" t="s">
        <v>57</v>
      </c>
      <c r="D138" s="9" t="s">
        <v>140</v>
      </c>
      <c r="E138" s="26">
        <v>3582544400</v>
      </c>
      <c r="F138" s="26">
        <v>3839661125</v>
      </c>
      <c r="G138" s="26">
        <v>4003083746</v>
      </c>
      <c r="H138" s="26">
        <f t="shared" si="4"/>
        <v>11425289271</v>
      </c>
      <c r="I138" s="27">
        <f t="shared" si="5"/>
        <v>3808429757</v>
      </c>
      <c r="J138" s="28" t="s">
        <v>27</v>
      </c>
      <c r="K138" s="29" t="s">
        <v>39</v>
      </c>
      <c r="L138" s="29" t="s">
        <v>39</v>
      </c>
      <c r="M138" s="28" t="s">
        <v>27</v>
      </c>
      <c r="N138" s="9" t="s">
        <v>874</v>
      </c>
    </row>
    <row r="139" spans="1:17" ht="15">
      <c r="A139" s="25">
        <v>135</v>
      </c>
      <c r="B139" s="25" t="s">
        <v>875</v>
      </c>
      <c r="C139" s="25" t="s">
        <v>57</v>
      </c>
      <c r="D139" s="9" t="s">
        <v>876</v>
      </c>
      <c r="E139" s="26">
        <v>1006880480</v>
      </c>
      <c r="F139" s="26">
        <v>821342700</v>
      </c>
      <c r="G139" s="26">
        <v>970169100</v>
      </c>
      <c r="H139" s="26">
        <f t="shared" si="4"/>
        <v>2798392280</v>
      </c>
      <c r="I139" s="27">
        <f t="shared" si="5"/>
        <v>932797426.66666663</v>
      </c>
      <c r="J139" s="28" t="s">
        <v>27</v>
      </c>
      <c r="K139" s="29" t="s">
        <v>39</v>
      </c>
      <c r="L139" s="29" t="s">
        <v>39</v>
      </c>
      <c r="M139" s="28" t="s">
        <v>27</v>
      </c>
      <c r="N139" s="9" t="s">
        <v>877</v>
      </c>
    </row>
    <row r="140" spans="1:17" ht="30">
      <c r="A140" s="25">
        <v>136</v>
      </c>
      <c r="B140" s="25" t="s">
        <v>878</v>
      </c>
      <c r="C140" s="25" t="s">
        <v>57</v>
      </c>
      <c r="D140" s="9" t="s">
        <v>879</v>
      </c>
      <c r="E140" s="26">
        <v>659250</v>
      </c>
      <c r="F140" s="26">
        <v>2825100</v>
      </c>
      <c r="G140" s="26">
        <v>3624500</v>
      </c>
      <c r="H140" s="26">
        <f t="shared" si="4"/>
        <v>7108850</v>
      </c>
      <c r="I140" s="27">
        <f t="shared" si="5"/>
        <v>2369616.6666666665</v>
      </c>
      <c r="J140" s="28" t="s">
        <v>27</v>
      </c>
      <c r="K140" s="29" t="s">
        <v>39</v>
      </c>
      <c r="L140" s="29" t="s">
        <v>39</v>
      </c>
      <c r="M140" s="28" t="s">
        <v>27</v>
      </c>
      <c r="N140" s="9" t="s">
        <v>880</v>
      </c>
    </row>
    <row r="141" spans="1:17" ht="30">
      <c r="A141" s="25">
        <v>137</v>
      </c>
      <c r="B141" s="25" t="s">
        <v>881</v>
      </c>
      <c r="C141" s="25" t="s">
        <v>57</v>
      </c>
      <c r="D141" s="9" t="s">
        <v>882</v>
      </c>
      <c r="E141" s="26">
        <v>34942049</v>
      </c>
      <c r="F141" s="26">
        <v>33531187</v>
      </c>
      <c r="G141" s="26">
        <v>33674354</v>
      </c>
      <c r="H141" s="26">
        <f t="shared" si="4"/>
        <v>102147590</v>
      </c>
      <c r="I141" s="27">
        <f t="shared" si="5"/>
        <v>34049196.666666664</v>
      </c>
      <c r="J141" s="28" t="s">
        <v>27</v>
      </c>
      <c r="K141" s="29" t="s">
        <v>39</v>
      </c>
      <c r="L141" s="29" t="s">
        <v>39</v>
      </c>
      <c r="M141" s="28" t="s">
        <v>27</v>
      </c>
      <c r="N141" s="9" t="s">
        <v>883</v>
      </c>
    </row>
    <row r="142" spans="1:17" ht="45">
      <c r="A142" s="25">
        <v>138</v>
      </c>
      <c r="B142" s="25" t="s">
        <v>884</v>
      </c>
      <c r="C142" s="25" t="s">
        <v>57</v>
      </c>
      <c r="D142" s="9" t="s">
        <v>638</v>
      </c>
      <c r="E142" s="26">
        <v>68640</v>
      </c>
      <c r="F142" s="26">
        <v>123640</v>
      </c>
      <c r="G142" s="26">
        <v>129260</v>
      </c>
      <c r="H142" s="26">
        <f t="shared" si="4"/>
        <v>321540</v>
      </c>
      <c r="I142" s="27">
        <f t="shared" si="5"/>
        <v>107180</v>
      </c>
      <c r="J142" s="28" t="s">
        <v>27</v>
      </c>
      <c r="K142" s="29" t="s">
        <v>39</v>
      </c>
      <c r="L142" s="29" t="s">
        <v>39</v>
      </c>
      <c r="M142" s="28" t="s">
        <v>27</v>
      </c>
      <c r="N142" s="9" t="s">
        <v>885</v>
      </c>
    </row>
    <row r="143" spans="1:17" ht="15">
      <c r="A143" s="25">
        <v>139</v>
      </c>
      <c r="B143" s="25" t="s">
        <v>886</v>
      </c>
      <c r="C143" s="25" t="s">
        <v>57</v>
      </c>
      <c r="D143" s="9" t="s">
        <v>887</v>
      </c>
      <c r="E143" s="26">
        <v>2369403846</v>
      </c>
      <c r="F143" s="26">
        <v>2407998988</v>
      </c>
      <c r="G143" s="26">
        <v>2418081995</v>
      </c>
      <c r="H143" s="26">
        <f t="shared" si="4"/>
        <v>7195484829</v>
      </c>
      <c r="I143" s="27">
        <f t="shared" si="5"/>
        <v>2398494943</v>
      </c>
      <c r="J143" s="28" t="s">
        <v>27</v>
      </c>
      <c r="K143" s="29" t="s">
        <v>39</v>
      </c>
      <c r="L143" s="29" t="s">
        <v>39</v>
      </c>
      <c r="M143" s="29" t="s">
        <v>39</v>
      </c>
      <c r="N143" s="9" t="s">
        <v>888</v>
      </c>
    </row>
    <row r="144" spans="1:17" ht="30">
      <c r="A144" s="25">
        <v>140</v>
      </c>
      <c r="B144" s="25" t="s">
        <v>889</v>
      </c>
      <c r="C144" s="25" t="s">
        <v>57</v>
      </c>
      <c r="D144" s="9" t="s">
        <v>890</v>
      </c>
      <c r="E144" s="26">
        <v>1141562230</v>
      </c>
      <c r="F144" s="26">
        <v>243746023</v>
      </c>
      <c r="G144" s="26">
        <v>0</v>
      </c>
      <c r="H144" s="26">
        <f t="shared" si="4"/>
        <v>1385308253</v>
      </c>
      <c r="I144" s="27">
        <f t="shared" si="5"/>
        <v>461769417.66666669</v>
      </c>
      <c r="J144" s="28" t="s">
        <v>27</v>
      </c>
      <c r="K144" s="29" t="s">
        <v>39</v>
      </c>
      <c r="L144" s="29" t="s">
        <v>39</v>
      </c>
      <c r="M144" s="29" t="s">
        <v>39</v>
      </c>
      <c r="N144" s="9" t="s">
        <v>891</v>
      </c>
    </row>
    <row r="145" spans="1:14" ht="30">
      <c r="A145" s="25">
        <v>141</v>
      </c>
      <c r="B145" s="25" t="s">
        <v>892</v>
      </c>
      <c r="C145" s="25" t="s">
        <v>67</v>
      </c>
      <c r="D145" s="9" t="s">
        <v>184</v>
      </c>
      <c r="E145" s="26">
        <v>529385457</v>
      </c>
      <c r="F145" s="26">
        <v>522980555</v>
      </c>
      <c r="G145" s="26">
        <v>517085713</v>
      </c>
      <c r="H145" s="26">
        <f t="shared" si="4"/>
        <v>1569451725</v>
      </c>
      <c r="I145" s="27">
        <f t="shared" si="5"/>
        <v>523150575</v>
      </c>
      <c r="J145" s="28" t="s">
        <v>27</v>
      </c>
      <c r="K145" s="29" t="s">
        <v>39</v>
      </c>
      <c r="L145" s="29" t="s">
        <v>39</v>
      </c>
      <c r="M145" s="28" t="s">
        <v>27</v>
      </c>
      <c r="N145" s="9" t="s">
        <v>893</v>
      </c>
    </row>
    <row r="146" spans="1:14" ht="30">
      <c r="A146" s="25">
        <v>142</v>
      </c>
      <c r="B146" s="25" t="s">
        <v>894</v>
      </c>
      <c r="C146" s="25" t="s">
        <v>67</v>
      </c>
      <c r="D146" s="9" t="s">
        <v>638</v>
      </c>
      <c r="E146" s="26">
        <v>12086091</v>
      </c>
      <c r="F146" s="26">
        <v>14269845</v>
      </c>
      <c r="G146" s="26">
        <v>16243180</v>
      </c>
      <c r="H146" s="26">
        <f t="shared" si="4"/>
        <v>42599116</v>
      </c>
      <c r="I146" s="27">
        <f t="shared" si="5"/>
        <v>14199705.333333334</v>
      </c>
      <c r="J146" s="28" t="s">
        <v>27</v>
      </c>
      <c r="K146" s="29" t="s">
        <v>39</v>
      </c>
      <c r="L146" s="29" t="s">
        <v>39</v>
      </c>
      <c r="M146" s="28" t="s">
        <v>27</v>
      </c>
      <c r="N146" s="9" t="s">
        <v>895</v>
      </c>
    </row>
    <row r="147" spans="1:14" ht="165">
      <c r="A147" s="25">
        <v>143</v>
      </c>
      <c r="B147" s="25" t="s">
        <v>896</v>
      </c>
      <c r="C147" s="25" t="s">
        <v>67</v>
      </c>
      <c r="D147" s="9" t="s">
        <v>897</v>
      </c>
      <c r="E147" s="26">
        <v>94600000</v>
      </c>
      <c r="F147" s="26">
        <v>94600000</v>
      </c>
      <c r="G147" s="26">
        <v>5833300</v>
      </c>
      <c r="H147" s="26">
        <f t="shared" si="4"/>
        <v>195033300</v>
      </c>
      <c r="I147" s="27">
        <f t="shared" si="5"/>
        <v>65011100</v>
      </c>
      <c r="J147" s="28" t="s">
        <v>27</v>
      </c>
      <c r="K147" s="28" t="s">
        <v>27</v>
      </c>
      <c r="L147" s="28" t="s">
        <v>27</v>
      </c>
      <c r="M147" s="28" t="s">
        <v>27</v>
      </c>
      <c r="N147" s="9" t="s">
        <v>898</v>
      </c>
    </row>
    <row r="148" spans="1:14" ht="30">
      <c r="A148" s="25">
        <v>144</v>
      </c>
      <c r="B148" s="25" t="s">
        <v>899</v>
      </c>
      <c r="C148" s="25" t="s">
        <v>67</v>
      </c>
      <c r="D148" s="9" t="s">
        <v>900</v>
      </c>
      <c r="E148" s="26">
        <v>0</v>
      </c>
      <c r="F148" s="26">
        <v>24789959</v>
      </c>
      <c r="G148" s="26">
        <v>25196800</v>
      </c>
      <c r="H148" s="26">
        <f t="shared" si="4"/>
        <v>49986759</v>
      </c>
      <c r="I148" s="27">
        <f t="shared" si="5"/>
        <v>16662253</v>
      </c>
      <c r="J148" s="28" t="s">
        <v>27</v>
      </c>
      <c r="K148" s="29" t="s">
        <v>39</v>
      </c>
      <c r="L148" s="29" t="s">
        <v>39</v>
      </c>
      <c r="M148" s="28" t="s">
        <v>27</v>
      </c>
      <c r="N148" s="9" t="s">
        <v>901</v>
      </c>
    </row>
    <row r="149" spans="1:14" ht="90">
      <c r="A149" s="25">
        <v>145</v>
      </c>
      <c r="B149" s="25" t="s">
        <v>902</v>
      </c>
      <c r="C149" s="25" t="s">
        <v>78</v>
      </c>
      <c r="D149" s="9" t="s">
        <v>903</v>
      </c>
      <c r="E149" s="26">
        <v>1150966</v>
      </c>
      <c r="F149" s="26">
        <v>1115965</v>
      </c>
      <c r="G149" s="26">
        <v>1115763</v>
      </c>
      <c r="H149" s="26">
        <f t="shared" si="4"/>
        <v>3382694</v>
      </c>
      <c r="I149" s="27">
        <f t="shared" si="5"/>
        <v>1127564.6666666667</v>
      </c>
      <c r="J149" s="28" t="s">
        <v>27</v>
      </c>
      <c r="K149" s="28" t="s">
        <v>27</v>
      </c>
      <c r="L149" s="28" t="s">
        <v>27</v>
      </c>
      <c r="M149" s="28" t="s">
        <v>27</v>
      </c>
      <c r="N149" s="9" t="s">
        <v>904</v>
      </c>
    </row>
    <row r="150" spans="1:14" ht="105">
      <c r="A150" s="25">
        <v>146</v>
      </c>
      <c r="B150" s="25" t="s">
        <v>905</v>
      </c>
      <c r="C150" s="25" t="s">
        <v>78</v>
      </c>
      <c r="D150" s="9" t="s">
        <v>906</v>
      </c>
      <c r="E150" s="26">
        <v>554400</v>
      </c>
      <c r="F150" s="26">
        <v>552680</v>
      </c>
      <c r="G150" s="26">
        <v>553527</v>
      </c>
      <c r="H150" s="26">
        <f t="shared" si="4"/>
        <v>1660607</v>
      </c>
      <c r="I150" s="27">
        <f t="shared" si="5"/>
        <v>553535.66666666663</v>
      </c>
      <c r="J150" s="28" t="s">
        <v>27</v>
      </c>
      <c r="K150" s="29" t="s">
        <v>39</v>
      </c>
      <c r="L150" s="29" t="s">
        <v>39</v>
      </c>
      <c r="M150" s="28" t="s">
        <v>27</v>
      </c>
      <c r="N150" s="9" t="s">
        <v>907</v>
      </c>
    </row>
    <row r="151" spans="1:14" ht="15">
      <c r="A151" s="25">
        <v>147</v>
      </c>
      <c r="B151" s="25" t="s">
        <v>908</v>
      </c>
      <c r="C151" s="25" t="s">
        <v>78</v>
      </c>
      <c r="D151" s="9" t="s">
        <v>909</v>
      </c>
      <c r="E151" s="26">
        <v>102599744</v>
      </c>
      <c r="F151" s="26">
        <v>83000800</v>
      </c>
      <c r="G151" s="26">
        <v>126929124</v>
      </c>
      <c r="H151" s="26">
        <f t="shared" si="4"/>
        <v>312529668</v>
      </c>
      <c r="I151" s="27">
        <f t="shared" si="5"/>
        <v>104176556</v>
      </c>
      <c r="J151" s="28" t="s">
        <v>27</v>
      </c>
      <c r="K151" s="29" t="s">
        <v>39</v>
      </c>
      <c r="L151" s="29" t="s">
        <v>39</v>
      </c>
      <c r="M151" s="28" t="s">
        <v>27</v>
      </c>
      <c r="N151" s="9"/>
    </row>
    <row r="152" spans="1:14" ht="15">
      <c r="A152" s="25">
        <v>148</v>
      </c>
      <c r="B152" s="25" t="s">
        <v>910</v>
      </c>
      <c r="C152" s="25" t="s">
        <v>78</v>
      </c>
      <c r="D152" s="9" t="s">
        <v>911</v>
      </c>
      <c r="E152" s="26">
        <v>8561138</v>
      </c>
      <c r="F152" s="26">
        <v>8907000</v>
      </c>
      <c r="G152" s="26">
        <v>9817714</v>
      </c>
      <c r="H152" s="26">
        <f t="shared" si="4"/>
        <v>27285852</v>
      </c>
      <c r="I152" s="27">
        <f t="shared" si="5"/>
        <v>9095284</v>
      </c>
      <c r="J152" s="28" t="s">
        <v>27</v>
      </c>
      <c r="K152" s="29" t="s">
        <v>39</v>
      </c>
      <c r="L152" s="29" t="s">
        <v>39</v>
      </c>
      <c r="M152" s="28" t="s">
        <v>27</v>
      </c>
      <c r="N152" s="9"/>
    </row>
    <row r="153" spans="1:14" ht="30">
      <c r="A153" s="25">
        <v>149</v>
      </c>
      <c r="B153" s="25" t="s">
        <v>912</v>
      </c>
      <c r="C153" s="25" t="s">
        <v>78</v>
      </c>
      <c r="D153" s="9" t="s">
        <v>913</v>
      </c>
      <c r="E153" s="26">
        <v>6304170</v>
      </c>
      <c r="F153" s="26">
        <v>6390347</v>
      </c>
      <c r="G153" s="26">
        <v>7025216</v>
      </c>
      <c r="H153" s="26">
        <f t="shared" si="4"/>
        <v>19719733</v>
      </c>
      <c r="I153" s="27">
        <f t="shared" si="5"/>
        <v>6573244.333333333</v>
      </c>
      <c r="J153" s="28" t="s">
        <v>27</v>
      </c>
      <c r="K153" s="29" t="s">
        <v>39</v>
      </c>
      <c r="L153" s="29" t="s">
        <v>39</v>
      </c>
      <c r="M153" s="28" t="s">
        <v>27</v>
      </c>
      <c r="N153" s="9"/>
    </row>
    <row r="154" spans="1:14" ht="75">
      <c r="A154" s="25">
        <v>150</v>
      </c>
      <c r="B154" s="25" t="s">
        <v>914</v>
      </c>
      <c r="C154" s="25" t="s">
        <v>78</v>
      </c>
      <c r="D154" s="9" t="s">
        <v>915</v>
      </c>
      <c r="E154" s="26">
        <v>4735823</v>
      </c>
      <c r="F154" s="26">
        <v>4801505</v>
      </c>
      <c r="G154" s="26">
        <v>5063823</v>
      </c>
      <c r="H154" s="26">
        <f t="shared" si="4"/>
        <v>14601151</v>
      </c>
      <c r="I154" s="27">
        <f t="shared" si="5"/>
        <v>4867050.333333333</v>
      </c>
      <c r="J154" s="28" t="s">
        <v>27</v>
      </c>
      <c r="K154" s="29" t="s">
        <v>39</v>
      </c>
      <c r="L154" s="29" t="s">
        <v>39</v>
      </c>
      <c r="M154" s="28" t="s">
        <v>27</v>
      </c>
      <c r="N154" s="9" t="s">
        <v>916</v>
      </c>
    </row>
    <row r="155" spans="1:14" ht="15">
      <c r="A155" s="25">
        <v>151</v>
      </c>
      <c r="B155" s="25" t="s">
        <v>917</v>
      </c>
      <c r="C155" s="25" t="s">
        <v>78</v>
      </c>
      <c r="D155" s="9" t="s">
        <v>918</v>
      </c>
      <c r="E155" s="26">
        <v>3744900</v>
      </c>
      <c r="F155" s="26">
        <v>3736157</v>
      </c>
      <c r="G155" s="26">
        <v>3754538</v>
      </c>
      <c r="H155" s="26">
        <f t="shared" si="4"/>
        <v>11235595</v>
      </c>
      <c r="I155" s="27">
        <f t="shared" si="5"/>
        <v>3745198.3333333335</v>
      </c>
      <c r="J155" s="28" t="s">
        <v>27</v>
      </c>
      <c r="K155" s="29" t="s">
        <v>39</v>
      </c>
      <c r="L155" s="29" t="s">
        <v>39</v>
      </c>
      <c r="M155" s="28" t="s">
        <v>27</v>
      </c>
      <c r="N155" s="9"/>
    </row>
    <row r="156" spans="1:14" ht="45">
      <c r="A156" s="25">
        <v>152</v>
      </c>
      <c r="B156" s="25" t="s">
        <v>919</v>
      </c>
      <c r="C156" s="25" t="s">
        <v>78</v>
      </c>
      <c r="D156" s="9" t="s">
        <v>920</v>
      </c>
      <c r="E156" s="26">
        <v>2209950</v>
      </c>
      <c r="F156" s="26">
        <v>2148977</v>
      </c>
      <c r="G156" s="26">
        <v>2344143</v>
      </c>
      <c r="H156" s="26">
        <f t="shared" si="4"/>
        <v>6703070</v>
      </c>
      <c r="I156" s="27">
        <f t="shared" si="5"/>
        <v>2234356.6666666665</v>
      </c>
      <c r="J156" s="28" t="s">
        <v>27</v>
      </c>
      <c r="K156" s="29" t="s">
        <v>39</v>
      </c>
      <c r="L156" s="29" t="s">
        <v>39</v>
      </c>
      <c r="M156" s="28" t="s">
        <v>27</v>
      </c>
      <c r="N156" s="9" t="s">
        <v>921</v>
      </c>
    </row>
    <row r="157" spans="1:14" ht="45">
      <c r="A157" s="25">
        <v>153</v>
      </c>
      <c r="B157" s="25" t="s">
        <v>922</v>
      </c>
      <c r="C157" s="25" t="s">
        <v>78</v>
      </c>
      <c r="D157" s="9" t="s">
        <v>923</v>
      </c>
      <c r="E157" s="26">
        <v>3047352</v>
      </c>
      <c r="F157" s="26">
        <v>3095128</v>
      </c>
      <c r="G157" s="26">
        <v>3526947</v>
      </c>
      <c r="H157" s="26">
        <f t="shared" si="4"/>
        <v>9669427</v>
      </c>
      <c r="I157" s="27">
        <f t="shared" si="5"/>
        <v>3223142.3333333335</v>
      </c>
      <c r="J157" s="28" t="s">
        <v>27</v>
      </c>
      <c r="K157" s="29" t="s">
        <v>39</v>
      </c>
      <c r="L157" s="29" t="s">
        <v>39</v>
      </c>
      <c r="M157" s="28" t="s">
        <v>27</v>
      </c>
      <c r="N157" s="9" t="s">
        <v>924</v>
      </c>
    </row>
    <row r="158" spans="1:14" ht="45">
      <c r="A158" s="25">
        <v>154</v>
      </c>
      <c r="B158" s="25" t="s">
        <v>925</v>
      </c>
      <c r="C158" s="25" t="s">
        <v>78</v>
      </c>
      <c r="D158" s="9" t="s">
        <v>926</v>
      </c>
      <c r="E158" s="26">
        <v>988577</v>
      </c>
      <c r="F158" s="26">
        <v>1016139</v>
      </c>
      <c r="G158" s="26">
        <v>1044566</v>
      </c>
      <c r="H158" s="26">
        <f t="shared" si="4"/>
        <v>3049282</v>
      </c>
      <c r="I158" s="27">
        <f t="shared" si="5"/>
        <v>1016427.3333333334</v>
      </c>
      <c r="J158" s="28" t="s">
        <v>27</v>
      </c>
      <c r="K158" s="29" t="s">
        <v>39</v>
      </c>
      <c r="L158" s="29" t="s">
        <v>39</v>
      </c>
      <c r="M158" s="28" t="s">
        <v>27</v>
      </c>
      <c r="N158" s="9" t="s">
        <v>927</v>
      </c>
    </row>
    <row r="159" spans="1:14" ht="90">
      <c r="A159" s="25">
        <v>155</v>
      </c>
      <c r="B159" s="25" t="s">
        <v>928</v>
      </c>
      <c r="C159" s="25" t="s">
        <v>78</v>
      </c>
      <c r="D159" s="9" t="s">
        <v>929</v>
      </c>
      <c r="E159" s="26">
        <v>1109063</v>
      </c>
      <c r="F159" s="26">
        <v>1107665</v>
      </c>
      <c r="G159" s="26">
        <v>1144749</v>
      </c>
      <c r="H159" s="26">
        <f t="shared" si="4"/>
        <v>3361477</v>
      </c>
      <c r="I159" s="27">
        <f t="shared" si="5"/>
        <v>1120492.3333333333</v>
      </c>
      <c r="J159" s="28" t="s">
        <v>27</v>
      </c>
      <c r="K159" s="29" t="s">
        <v>39</v>
      </c>
      <c r="L159" s="29" t="s">
        <v>39</v>
      </c>
      <c r="M159" s="28" t="s">
        <v>27</v>
      </c>
      <c r="N159" s="9" t="s">
        <v>930</v>
      </c>
    </row>
    <row r="160" spans="1:14" ht="60">
      <c r="A160" s="25">
        <v>156</v>
      </c>
      <c r="B160" s="25" t="s">
        <v>931</v>
      </c>
      <c r="C160" s="25" t="s">
        <v>78</v>
      </c>
      <c r="D160" s="9" t="s">
        <v>932</v>
      </c>
      <c r="E160" s="26">
        <v>2000000</v>
      </c>
      <c r="F160" s="26">
        <v>0</v>
      </c>
      <c r="G160" s="26">
        <v>618034</v>
      </c>
      <c r="H160" s="26">
        <f t="shared" si="4"/>
        <v>2618034</v>
      </c>
      <c r="I160" s="27">
        <f t="shared" si="5"/>
        <v>872678</v>
      </c>
      <c r="J160" s="28" t="s">
        <v>27</v>
      </c>
      <c r="K160" s="29" t="s">
        <v>39</v>
      </c>
      <c r="L160" s="29" t="s">
        <v>39</v>
      </c>
      <c r="M160" s="28" t="s">
        <v>27</v>
      </c>
      <c r="N160" s="9" t="s">
        <v>933</v>
      </c>
    </row>
    <row r="161" spans="1:17" ht="60">
      <c r="A161" s="25">
        <v>157</v>
      </c>
      <c r="B161" s="25" t="s">
        <v>934</v>
      </c>
      <c r="C161" s="25" t="s">
        <v>78</v>
      </c>
      <c r="D161" s="9" t="s">
        <v>935</v>
      </c>
      <c r="E161" s="26">
        <v>21231925</v>
      </c>
      <c r="F161" s="26">
        <v>22215230</v>
      </c>
      <c r="G161" s="26">
        <v>20263668</v>
      </c>
      <c r="H161" s="26">
        <f t="shared" si="4"/>
        <v>63710823</v>
      </c>
      <c r="I161" s="27">
        <f t="shared" si="5"/>
        <v>21236941</v>
      </c>
      <c r="J161" s="28" t="s">
        <v>27</v>
      </c>
      <c r="K161" s="29" t="s">
        <v>39</v>
      </c>
      <c r="L161" s="29" t="s">
        <v>39</v>
      </c>
      <c r="M161" s="28" t="s">
        <v>27</v>
      </c>
      <c r="N161" s="9" t="s">
        <v>936</v>
      </c>
    </row>
    <row r="162" spans="1:17" ht="30">
      <c r="A162" s="25">
        <v>158</v>
      </c>
      <c r="B162" s="25" t="s">
        <v>937</v>
      </c>
      <c r="C162" s="25" t="s">
        <v>78</v>
      </c>
      <c r="D162" s="9" t="s">
        <v>938</v>
      </c>
      <c r="E162" s="26">
        <v>1118100</v>
      </c>
      <c r="F162" s="26">
        <v>1118000</v>
      </c>
      <c r="G162" s="26">
        <v>1118000</v>
      </c>
      <c r="H162" s="26">
        <f t="shared" si="4"/>
        <v>3354100</v>
      </c>
      <c r="I162" s="27">
        <f t="shared" si="5"/>
        <v>1118033.3333333333</v>
      </c>
      <c r="J162" s="28" t="s">
        <v>27</v>
      </c>
      <c r="K162" s="28" t="s">
        <v>27</v>
      </c>
      <c r="L162" s="28" t="s">
        <v>27</v>
      </c>
      <c r="M162" s="28" t="s">
        <v>27</v>
      </c>
      <c r="N162" s="9"/>
    </row>
    <row r="163" spans="1:17" ht="45">
      <c r="A163" s="25">
        <v>159</v>
      </c>
      <c r="B163" s="25" t="s">
        <v>939</v>
      </c>
      <c r="C163" s="25" t="s">
        <v>78</v>
      </c>
      <c r="D163" s="9" t="s">
        <v>940</v>
      </c>
      <c r="E163" s="26">
        <v>800000</v>
      </c>
      <c r="F163" s="26">
        <v>800000</v>
      </c>
      <c r="G163" s="26">
        <v>800000</v>
      </c>
      <c r="H163" s="26">
        <f t="shared" si="4"/>
        <v>2400000</v>
      </c>
      <c r="I163" s="27">
        <f t="shared" si="5"/>
        <v>800000</v>
      </c>
      <c r="J163" s="28" t="s">
        <v>27</v>
      </c>
      <c r="K163" s="29" t="s">
        <v>39</v>
      </c>
      <c r="L163" s="29" t="s">
        <v>39</v>
      </c>
      <c r="M163" s="28" t="s">
        <v>27</v>
      </c>
      <c r="N163" s="9" t="s">
        <v>941</v>
      </c>
    </row>
    <row r="164" spans="1:17" ht="75">
      <c r="A164" s="25">
        <v>160</v>
      </c>
      <c r="B164" s="25" t="s">
        <v>942</v>
      </c>
      <c r="C164" s="25" t="s">
        <v>78</v>
      </c>
      <c r="D164" s="9" t="s">
        <v>943</v>
      </c>
      <c r="E164" s="26">
        <v>3056261</v>
      </c>
      <c r="F164" s="26">
        <v>3082279</v>
      </c>
      <c r="G164" s="26">
        <v>3685242</v>
      </c>
      <c r="H164" s="26">
        <f t="shared" si="4"/>
        <v>9823782</v>
      </c>
      <c r="I164" s="27">
        <f t="shared" si="5"/>
        <v>3274594</v>
      </c>
      <c r="J164" s="28" t="s">
        <v>27</v>
      </c>
      <c r="K164" s="29" t="s">
        <v>39</v>
      </c>
      <c r="L164" s="29" t="s">
        <v>39</v>
      </c>
      <c r="M164" s="28" t="s">
        <v>27</v>
      </c>
      <c r="N164" s="9" t="s">
        <v>944</v>
      </c>
      <c r="P164" s="8"/>
      <c r="Q164" s="8"/>
    </row>
    <row r="165" spans="1:17" ht="15">
      <c r="A165" s="25">
        <v>161</v>
      </c>
      <c r="B165" s="25" t="s">
        <v>945</v>
      </c>
      <c r="C165" s="25" t="s">
        <v>78</v>
      </c>
      <c r="D165" s="9" t="s">
        <v>946</v>
      </c>
      <c r="E165" s="26">
        <v>1212420</v>
      </c>
      <c r="F165" s="26">
        <v>701728</v>
      </c>
      <c r="G165" s="26">
        <v>887394</v>
      </c>
      <c r="H165" s="26">
        <f t="shared" si="4"/>
        <v>2801542</v>
      </c>
      <c r="I165" s="27">
        <f t="shared" si="5"/>
        <v>933847.33333333337</v>
      </c>
      <c r="J165" s="28" t="s">
        <v>27</v>
      </c>
      <c r="K165" s="29" t="s">
        <v>39</v>
      </c>
      <c r="L165" s="29" t="s">
        <v>39</v>
      </c>
      <c r="M165" s="29" t="s">
        <v>39</v>
      </c>
      <c r="N165" s="9"/>
      <c r="P165" s="8"/>
      <c r="Q165" s="8"/>
    </row>
    <row r="166" spans="1:17" ht="30">
      <c r="A166" s="25">
        <v>162</v>
      </c>
      <c r="B166" s="25" t="s">
        <v>947</v>
      </c>
      <c r="C166" s="25" t="s">
        <v>78</v>
      </c>
      <c r="D166" s="9" t="s">
        <v>948</v>
      </c>
      <c r="E166" s="26">
        <v>199200</v>
      </c>
      <c r="F166" s="26">
        <v>191900</v>
      </c>
      <c r="G166" s="26">
        <v>191900</v>
      </c>
      <c r="H166" s="26">
        <f t="shared" si="4"/>
        <v>583000</v>
      </c>
      <c r="I166" s="27">
        <f t="shared" si="5"/>
        <v>194333.33333333334</v>
      </c>
      <c r="J166" s="28" t="s">
        <v>27</v>
      </c>
      <c r="K166" s="28" t="s">
        <v>27</v>
      </c>
      <c r="L166" s="28" t="s">
        <v>27</v>
      </c>
      <c r="M166" s="28" t="s">
        <v>27</v>
      </c>
      <c r="N166" s="9" t="s">
        <v>949</v>
      </c>
      <c r="P166" s="8"/>
      <c r="Q166" s="8"/>
    </row>
    <row r="167" spans="1:17" ht="90">
      <c r="A167" s="25">
        <v>163</v>
      </c>
      <c r="B167" s="25" t="s">
        <v>950</v>
      </c>
      <c r="C167" s="25" t="s">
        <v>78</v>
      </c>
      <c r="D167" s="9" t="s">
        <v>951</v>
      </c>
      <c r="E167" s="26">
        <v>332136344</v>
      </c>
      <c r="F167" s="26">
        <v>336975397</v>
      </c>
      <c r="G167" s="26">
        <v>348733009</v>
      </c>
      <c r="H167" s="26">
        <f t="shared" si="4"/>
        <v>1017844750</v>
      </c>
      <c r="I167" s="27">
        <f t="shared" si="5"/>
        <v>339281583.33333331</v>
      </c>
      <c r="J167" s="28" t="s">
        <v>27</v>
      </c>
      <c r="K167" s="29" t="s">
        <v>39</v>
      </c>
      <c r="L167" s="29" t="s">
        <v>39</v>
      </c>
      <c r="M167" s="28" t="s">
        <v>27</v>
      </c>
      <c r="N167" s="9" t="s">
        <v>952</v>
      </c>
      <c r="P167" s="8"/>
      <c r="Q167" s="8"/>
    </row>
    <row r="168" spans="1:17" ht="30">
      <c r="A168" s="25">
        <v>164</v>
      </c>
      <c r="B168" s="25" t="s">
        <v>953</v>
      </c>
      <c r="C168" s="25" t="s">
        <v>78</v>
      </c>
      <c r="D168" s="9" t="s">
        <v>954</v>
      </c>
      <c r="E168" s="26">
        <v>80000000</v>
      </c>
      <c r="F168" s="26">
        <v>80000000</v>
      </c>
      <c r="G168" s="26">
        <v>80000000</v>
      </c>
      <c r="H168" s="26">
        <f t="shared" si="4"/>
        <v>240000000</v>
      </c>
      <c r="I168" s="27">
        <f t="shared" si="5"/>
        <v>80000000</v>
      </c>
      <c r="J168" s="28" t="s">
        <v>27</v>
      </c>
      <c r="K168" s="29" t="s">
        <v>39</v>
      </c>
      <c r="L168" s="29" t="s">
        <v>39</v>
      </c>
      <c r="M168" s="28" t="s">
        <v>27</v>
      </c>
      <c r="N168" s="9"/>
      <c r="P168" s="8"/>
      <c r="Q168" s="8"/>
    </row>
    <row r="169" spans="1:17" ht="105">
      <c r="A169" s="25">
        <v>165</v>
      </c>
      <c r="B169" s="25" t="s">
        <v>955</v>
      </c>
      <c r="C169" s="25" t="s">
        <v>78</v>
      </c>
      <c r="D169" s="9" t="s">
        <v>956</v>
      </c>
      <c r="E169" s="26">
        <v>19999965</v>
      </c>
      <c r="F169" s="26">
        <v>19997756</v>
      </c>
      <c r="G169" s="26">
        <v>20000000</v>
      </c>
      <c r="H169" s="26">
        <f t="shared" si="4"/>
        <v>59997721</v>
      </c>
      <c r="I169" s="27">
        <f t="shared" si="5"/>
        <v>19999240.333333332</v>
      </c>
      <c r="J169" s="28" t="s">
        <v>27</v>
      </c>
      <c r="K169" s="28" t="s">
        <v>27</v>
      </c>
      <c r="L169" s="28" t="s">
        <v>27</v>
      </c>
      <c r="M169" s="28" t="s">
        <v>27</v>
      </c>
      <c r="N169" s="9" t="s">
        <v>957</v>
      </c>
      <c r="O169" s="15"/>
      <c r="P169" s="8"/>
      <c r="Q169" s="8"/>
    </row>
    <row r="170" spans="1:17" ht="90">
      <c r="A170" s="25">
        <v>166</v>
      </c>
      <c r="B170" s="25" t="s">
        <v>958</v>
      </c>
      <c r="C170" s="25" t="s">
        <v>78</v>
      </c>
      <c r="D170" s="9" t="s">
        <v>959</v>
      </c>
      <c r="E170" s="26">
        <v>14000000</v>
      </c>
      <c r="F170" s="26">
        <v>14000000</v>
      </c>
      <c r="G170" s="26">
        <v>14000000</v>
      </c>
      <c r="H170" s="26">
        <f t="shared" si="4"/>
        <v>42000000</v>
      </c>
      <c r="I170" s="27">
        <f t="shared" si="5"/>
        <v>14000000</v>
      </c>
      <c r="J170" s="28" t="s">
        <v>27</v>
      </c>
      <c r="K170" s="28" t="s">
        <v>27</v>
      </c>
      <c r="L170" s="29" t="s">
        <v>39</v>
      </c>
      <c r="M170" s="28" t="s">
        <v>27</v>
      </c>
      <c r="N170" s="9" t="s">
        <v>960</v>
      </c>
    </row>
    <row r="171" spans="1:17" ht="60">
      <c r="A171" s="25">
        <v>167</v>
      </c>
      <c r="B171" s="25" t="s">
        <v>961</v>
      </c>
      <c r="C171" s="25" t="s">
        <v>78</v>
      </c>
      <c r="D171" s="9" t="s">
        <v>962</v>
      </c>
      <c r="E171" s="26">
        <v>622673</v>
      </c>
      <c r="F171" s="26">
        <v>0</v>
      </c>
      <c r="G171" s="26">
        <v>0</v>
      </c>
      <c r="H171" s="26">
        <f t="shared" si="4"/>
        <v>622673</v>
      </c>
      <c r="I171" s="27">
        <f t="shared" si="5"/>
        <v>207557.66666666666</v>
      </c>
      <c r="J171" s="28" t="s">
        <v>27</v>
      </c>
      <c r="K171" s="29" t="s">
        <v>39</v>
      </c>
      <c r="L171" s="29" t="s">
        <v>39</v>
      </c>
      <c r="M171" s="28" t="s">
        <v>27</v>
      </c>
      <c r="N171" s="9" t="s">
        <v>963</v>
      </c>
    </row>
    <row r="172" spans="1:17" ht="90">
      <c r="A172" s="25">
        <v>168</v>
      </c>
      <c r="B172" s="25" t="s">
        <v>964</v>
      </c>
      <c r="C172" s="25" t="s">
        <v>78</v>
      </c>
      <c r="D172" s="9" t="s">
        <v>965</v>
      </c>
      <c r="E172" s="26">
        <v>789642180</v>
      </c>
      <c r="F172" s="26">
        <v>761447246</v>
      </c>
      <c r="G172" s="26">
        <v>804010406</v>
      </c>
      <c r="H172" s="26">
        <f t="shared" si="4"/>
        <v>2355099832</v>
      </c>
      <c r="I172" s="27">
        <f t="shared" si="5"/>
        <v>785033277.33333337</v>
      </c>
      <c r="J172" s="28" t="s">
        <v>27</v>
      </c>
      <c r="K172" s="28" t="s">
        <v>27</v>
      </c>
      <c r="L172" s="29" t="s">
        <v>39</v>
      </c>
      <c r="M172" s="28" t="s">
        <v>27</v>
      </c>
      <c r="N172" s="9" t="s">
        <v>966</v>
      </c>
    </row>
    <row r="173" spans="1:17" ht="45">
      <c r="A173" s="25">
        <v>169</v>
      </c>
      <c r="B173" s="25" t="s">
        <v>967</v>
      </c>
      <c r="C173" s="25" t="s">
        <v>78</v>
      </c>
      <c r="D173" s="9" t="s">
        <v>968</v>
      </c>
      <c r="E173" s="26">
        <v>318034009</v>
      </c>
      <c r="F173" s="26">
        <v>310538571</v>
      </c>
      <c r="G173" s="26">
        <v>303950791</v>
      </c>
      <c r="H173" s="26">
        <f t="shared" si="4"/>
        <v>932523371</v>
      </c>
      <c r="I173" s="27">
        <f t="shared" si="5"/>
        <v>310841123.66666669</v>
      </c>
      <c r="J173" s="28" t="s">
        <v>27</v>
      </c>
      <c r="K173" s="28" t="s">
        <v>27</v>
      </c>
      <c r="L173" s="29" t="s">
        <v>39</v>
      </c>
      <c r="M173" s="28" t="s">
        <v>27</v>
      </c>
      <c r="N173" s="9" t="s">
        <v>969</v>
      </c>
    </row>
    <row r="174" spans="1:17" ht="75">
      <c r="A174" s="25">
        <v>170</v>
      </c>
      <c r="B174" s="25" t="s">
        <v>970</v>
      </c>
      <c r="C174" s="25" t="s">
        <v>78</v>
      </c>
      <c r="D174" s="9" t="s">
        <v>971</v>
      </c>
      <c r="E174" s="26">
        <v>190602685</v>
      </c>
      <c r="F174" s="26">
        <v>174400000</v>
      </c>
      <c r="G174" s="26">
        <v>206000000</v>
      </c>
      <c r="H174" s="26">
        <f t="shared" si="4"/>
        <v>571002685</v>
      </c>
      <c r="I174" s="27">
        <f t="shared" si="5"/>
        <v>190334228.33333334</v>
      </c>
      <c r="J174" s="28" t="s">
        <v>27</v>
      </c>
      <c r="K174" s="28" t="s">
        <v>27</v>
      </c>
      <c r="L174" s="29" t="s">
        <v>39</v>
      </c>
      <c r="M174" s="28" t="s">
        <v>27</v>
      </c>
      <c r="N174" s="9" t="s">
        <v>972</v>
      </c>
    </row>
    <row r="175" spans="1:17" ht="75">
      <c r="A175" s="25">
        <v>171</v>
      </c>
      <c r="B175" s="25" t="s">
        <v>973</v>
      </c>
      <c r="C175" s="25" t="s">
        <v>78</v>
      </c>
      <c r="D175" s="9" t="s">
        <v>974</v>
      </c>
      <c r="E175" s="26">
        <v>53548908</v>
      </c>
      <c r="F175" s="26">
        <v>54975540</v>
      </c>
      <c r="G175" s="26">
        <v>58176594</v>
      </c>
      <c r="H175" s="26">
        <f t="shared" si="4"/>
        <v>166701042</v>
      </c>
      <c r="I175" s="27">
        <f t="shared" si="5"/>
        <v>55567014</v>
      </c>
      <c r="J175" s="28" t="s">
        <v>27</v>
      </c>
      <c r="K175" s="28" t="s">
        <v>27</v>
      </c>
      <c r="L175" s="29" t="s">
        <v>39</v>
      </c>
      <c r="M175" s="28" t="s">
        <v>27</v>
      </c>
      <c r="N175" s="9" t="s">
        <v>975</v>
      </c>
    </row>
    <row r="176" spans="1:17" ht="150">
      <c r="A176" s="25">
        <v>172</v>
      </c>
      <c r="B176" s="25" t="s">
        <v>976</v>
      </c>
      <c r="C176" s="25" t="s">
        <v>78</v>
      </c>
      <c r="D176" s="9" t="s">
        <v>977</v>
      </c>
      <c r="E176" s="26">
        <v>31087200</v>
      </c>
      <c r="F176" s="26">
        <v>30181100</v>
      </c>
      <c r="G176" s="26">
        <v>30526700</v>
      </c>
      <c r="H176" s="26">
        <f t="shared" si="4"/>
        <v>91795000</v>
      </c>
      <c r="I176" s="27">
        <f t="shared" si="5"/>
        <v>30598333.333333332</v>
      </c>
      <c r="J176" s="28" t="s">
        <v>27</v>
      </c>
      <c r="K176" s="28" t="s">
        <v>27</v>
      </c>
      <c r="L176" s="29" t="s">
        <v>39</v>
      </c>
      <c r="M176" s="28" t="s">
        <v>27</v>
      </c>
      <c r="N176" s="9" t="s">
        <v>978</v>
      </c>
    </row>
    <row r="177" spans="1:16" s="4" customFormat="1" ht="60">
      <c r="A177" s="25">
        <v>173</v>
      </c>
      <c r="B177" s="37" t="s">
        <v>979</v>
      </c>
      <c r="C177" s="25" t="s">
        <v>78</v>
      </c>
      <c r="D177" s="30" t="s">
        <v>980</v>
      </c>
      <c r="E177" s="26">
        <v>44684229</v>
      </c>
      <c r="F177" s="31">
        <v>39658138</v>
      </c>
      <c r="G177" s="26">
        <v>33496951</v>
      </c>
      <c r="H177" s="31">
        <f t="shared" si="4"/>
        <v>117839318</v>
      </c>
      <c r="I177" s="38">
        <f t="shared" si="5"/>
        <v>39279772.666666664</v>
      </c>
      <c r="J177" s="28" t="s">
        <v>27</v>
      </c>
      <c r="K177" s="28" t="s">
        <v>27</v>
      </c>
      <c r="L177" s="29" t="s">
        <v>39</v>
      </c>
      <c r="M177" s="28" t="s">
        <v>27</v>
      </c>
      <c r="N177" s="30" t="s">
        <v>981</v>
      </c>
    </row>
    <row r="178" spans="1:16" ht="135">
      <c r="A178" s="25">
        <v>174</v>
      </c>
      <c r="B178" s="25" t="s">
        <v>982</v>
      </c>
      <c r="C178" s="25" t="s">
        <v>78</v>
      </c>
      <c r="D178" s="9" t="s">
        <v>983</v>
      </c>
      <c r="E178" s="26">
        <v>133819029</v>
      </c>
      <c r="F178" s="26">
        <v>130000876</v>
      </c>
      <c r="G178" s="26">
        <v>133793923</v>
      </c>
      <c r="H178" s="26">
        <f t="shared" si="4"/>
        <v>397613828</v>
      </c>
      <c r="I178" s="27">
        <f t="shared" si="5"/>
        <v>132537942.66666667</v>
      </c>
      <c r="J178" s="28" t="s">
        <v>27</v>
      </c>
      <c r="K178" s="28" t="s">
        <v>27</v>
      </c>
      <c r="L178" s="29" t="s">
        <v>39</v>
      </c>
      <c r="M178" s="28" t="s">
        <v>27</v>
      </c>
      <c r="N178" s="9" t="s">
        <v>984</v>
      </c>
    </row>
    <row r="179" spans="1:16" ht="45">
      <c r="A179" s="25">
        <v>175</v>
      </c>
      <c r="B179" s="25" t="s">
        <v>985</v>
      </c>
      <c r="C179" s="25" t="s">
        <v>78</v>
      </c>
      <c r="D179" s="9" t="s">
        <v>986</v>
      </c>
      <c r="E179" s="26">
        <v>75988350</v>
      </c>
      <c r="F179" s="26">
        <v>20095229</v>
      </c>
      <c r="G179" s="26">
        <v>13895274</v>
      </c>
      <c r="H179" s="26">
        <f t="shared" si="4"/>
        <v>109978853</v>
      </c>
      <c r="I179" s="27">
        <f t="shared" si="5"/>
        <v>36659617.666666664</v>
      </c>
      <c r="J179" s="28" t="s">
        <v>27</v>
      </c>
      <c r="K179" s="28" t="s">
        <v>27</v>
      </c>
      <c r="L179" s="29" t="s">
        <v>39</v>
      </c>
      <c r="M179" s="28" t="s">
        <v>27</v>
      </c>
      <c r="N179" s="9" t="s">
        <v>987</v>
      </c>
    </row>
    <row r="180" spans="1:16" ht="45">
      <c r="A180" s="25">
        <v>176</v>
      </c>
      <c r="B180" s="25" t="s">
        <v>988</v>
      </c>
      <c r="C180" s="25" t="s">
        <v>285</v>
      </c>
      <c r="D180" s="9" t="s">
        <v>989</v>
      </c>
      <c r="E180" s="26">
        <v>705400</v>
      </c>
      <c r="F180" s="26">
        <v>705522</v>
      </c>
      <c r="G180" s="26">
        <v>849280</v>
      </c>
      <c r="H180" s="26">
        <f t="shared" si="4"/>
        <v>2260202</v>
      </c>
      <c r="I180" s="27">
        <f t="shared" si="5"/>
        <v>753400.66666666663</v>
      </c>
      <c r="J180" s="28" t="s">
        <v>27</v>
      </c>
      <c r="K180" s="28" t="s">
        <v>27</v>
      </c>
      <c r="L180" s="28" t="s">
        <v>27</v>
      </c>
      <c r="M180" s="28" t="s">
        <v>27</v>
      </c>
      <c r="N180" s="9" t="s">
        <v>990</v>
      </c>
      <c r="O180" s="15"/>
      <c r="P180" s="8"/>
    </row>
    <row r="181" spans="1:16" ht="30">
      <c r="A181" s="25">
        <v>177</v>
      </c>
      <c r="B181" s="25" t="s">
        <v>991</v>
      </c>
      <c r="C181" s="25" t="s">
        <v>285</v>
      </c>
      <c r="D181" s="9" t="s">
        <v>992</v>
      </c>
      <c r="E181" s="26">
        <v>2186327</v>
      </c>
      <c r="F181" s="26">
        <v>1894833</v>
      </c>
      <c r="G181" s="26">
        <v>1836833</v>
      </c>
      <c r="H181" s="26">
        <f t="shared" si="4"/>
        <v>5917993</v>
      </c>
      <c r="I181" s="27">
        <f t="shared" si="5"/>
        <v>1972664.3333333333</v>
      </c>
      <c r="J181" s="28" t="s">
        <v>27</v>
      </c>
      <c r="K181" s="28" t="s">
        <v>27</v>
      </c>
      <c r="L181" s="29" t="s">
        <v>39</v>
      </c>
      <c r="M181" s="28" t="s">
        <v>27</v>
      </c>
      <c r="N181" s="9" t="s">
        <v>993</v>
      </c>
      <c r="P181" s="8"/>
    </row>
    <row r="182" spans="1:16" ht="45">
      <c r="A182" s="25">
        <v>178</v>
      </c>
      <c r="B182" s="25" t="s">
        <v>994</v>
      </c>
      <c r="C182" s="25" t="s">
        <v>285</v>
      </c>
      <c r="D182" s="9" t="s">
        <v>995</v>
      </c>
      <c r="E182" s="26">
        <v>14345600</v>
      </c>
      <c r="F182" s="26">
        <v>14055700</v>
      </c>
      <c r="G182" s="26">
        <v>14211800</v>
      </c>
      <c r="H182" s="26">
        <f t="shared" si="4"/>
        <v>42613100</v>
      </c>
      <c r="I182" s="27">
        <f t="shared" si="5"/>
        <v>14204366.666666666</v>
      </c>
      <c r="J182" s="28" t="s">
        <v>27</v>
      </c>
      <c r="K182" s="29" t="s">
        <v>39</v>
      </c>
      <c r="L182" s="29" t="s">
        <v>39</v>
      </c>
      <c r="M182" s="28" t="s">
        <v>27</v>
      </c>
      <c r="N182" s="9" t="s">
        <v>996</v>
      </c>
      <c r="P182" s="8"/>
    </row>
    <row r="183" spans="1:16" ht="45">
      <c r="A183" s="25">
        <v>179</v>
      </c>
      <c r="B183" s="25" t="s">
        <v>997</v>
      </c>
      <c r="C183" s="25" t="s">
        <v>285</v>
      </c>
      <c r="D183" s="9" t="s">
        <v>998</v>
      </c>
      <c r="E183" s="26">
        <v>30897800</v>
      </c>
      <c r="F183" s="26">
        <v>30277800</v>
      </c>
      <c r="G183" s="26">
        <v>30628100</v>
      </c>
      <c r="H183" s="26">
        <f t="shared" si="4"/>
        <v>91803700</v>
      </c>
      <c r="I183" s="27">
        <f t="shared" si="5"/>
        <v>30601233.333333332</v>
      </c>
      <c r="J183" s="28" t="s">
        <v>27</v>
      </c>
      <c r="K183" s="28" t="s">
        <v>27</v>
      </c>
      <c r="L183" s="28" t="s">
        <v>27</v>
      </c>
      <c r="M183" s="28" t="s">
        <v>27</v>
      </c>
      <c r="N183" s="9" t="s">
        <v>999</v>
      </c>
      <c r="P183" s="8"/>
    </row>
    <row r="184" spans="1:16" ht="30">
      <c r="A184" s="25">
        <v>180</v>
      </c>
      <c r="B184" s="25" t="s">
        <v>1000</v>
      </c>
      <c r="C184" s="25" t="s">
        <v>285</v>
      </c>
      <c r="D184" s="9" t="s">
        <v>1001</v>
      </c>
      <c r="E184" s="26">
        <v>16529940</v>
      </c>
      <c r="F184" s="26">
        <v>20884025</v>
      </c>
      <c r="G184" s="26">
        <v>20262300</v>
      </c>
      <c r="H184" s="26">
        <f t="shared" si="4"/>
        <v>57676265</v>
      </c>
      <c r="I184" s="27">
        <f t="shared" si="5"/>
        <v>19225421.666666668</v>
      </c>
      <c r="J184" s="28" t="s">
        <v>27</v>
      </c>
      <c r="K184" s="28" t="s">
        <v>27</v>
      </c>
      <c r="L184" s="28" t="s">
        <v>27</v>
      </c>
      <c r="M184" s="28" t="s">
        <v>27</v>
      </c>
      <c r="N184" s="9" t="s">
        <v>1002</v>
      </c>
      <c r="P184" s="8"/>
    </row>
    <row r="185" spans="1:16" ht="45">
      <c r="A185" s="25">
        <v>181</v>
      </c>
      <c r="B185" s="25" t="s">
        <v>1003</v>
      </c>
      <c r="C185" s="25" t="s">
        <v>285</v>
      </c>
      <c r="D185" s="9" t="s">
        <v>1004</v>
      </c>
      <c r="E185" s="26">
        <v>40096400</v>
      </c>
      <c r="F185" s="26">
        <v>40274200</v>
      </c>
      <c r="G185" s="26">
        <v>41142600</v>
      </c>
      <c r="H185" s="26">
        <f t="shared" si="4"/>
        <v>121513200</v>
      </c>
      <c r="I185" s="27">
        <f>H185/3</f>
        <v>40504400</v>
      </c>
      <c r="J185" s="28" t="s">
        <v>27</v>
      </c>
      <c r="K185" s="29" t="s">
        <v>39</v>
      </c>
      <c r="L185" s="29" t="s">
        <v>39</v>
      </c>
      <c r="M185" s="28" t="s">
        <v>27</v>
      </c>
      <c r="N185" s="9" t="s">
        <v>1005</v>
      </c>
      <c r="P185" s="8"/>
    </row>
    <row r="186" spans="1:16" ht="30">
      <c r="A186" s="25">
        <v>182</v>
      </c>
      <c r="B186" s="25" t="s">
        <v>1006</v>
      </c>
      <c r="C186" s="25" t="s">
        <v>285</v>
      </c>
      <c r="D186" s="9" t="s">
        <v>1007</v>
      </c>
      <c r="E186" s="26">
        <v>850000</v>
      </c>
      <c r="F186" s="26">
        <v>824500</v>
      </c>
      <c r="G186" s="26">
        <v>825300</v>
      </c>
      <c r="H186" s="26">
        <f t="shared" si="4"/>
        <v>2499800</v>
      </c>
      <c r="I186" s="27">
        <f t="shared" si="5"/>
        <v>833266.66666666663</v>
      </c>
      <c r="J186" s="28" t="s">
        <v>27</v>
      </c>
      <c r="K186" s="29" t="s">
        <v>39</v>
      </c>
      <c r="L186" s="29" t="s">
        <v>39</v>
      </c>
      <c r="M186" s="28" t="s">
        <v>27</v>
      </c>
      <c r="N186" s="9" t="s">
        <v>1008</v>
      </c>
      <c r="P186" s="8"/>
    </row>
    <row r="187" spans="1:16" s="13" customFormat="1" ht="75">
      <c r="A187" s="39">
        <v>183</v>
      </c>
      <c r="B187" s="39" t="s">
        <v>1009</v>
      </c>
      <c r="C187" s="39" t="s">
        <v>1101</v>
      </c>
      <c r="D187" s="40" t="s">
        <v>1102</v>
      </c>
      <c r="E187" s="41">
        <v>4509300</v>
      </c>
      <c r="F187" s="41">
        <v>4419098</v>
      </c>
      <c r="G187" s="41">
        <v>4469200</v>
      </c>
      <c r="H187" s="41">
        <f t="shared" si="4"/>
        <v>13397598</v>
      </c>
      <c r="I187" s="42">
        <f t="shared" si="5"/>
        <v>4465866</v>
      </c>
      <c r="J187" s="43" t="s">
        <v>27</v>
      </c>
      <c r="K187" s="43" t="s">
        <v>27</v>
      </c>
      <c r="L187" s="43" t="s">
        <v>27</v>
      </c>
      <c r="M187" s="43" t="s">
        <v>27</v>
      </c>
      <c r="N187" s="40" t="s">
        <v>1103</v>
      </c>
      <c r="P187" s="16"/>
    </row>
    <row r="188" spans="1:16" ht="75">
      <c r="A188" s="25">
        <v>184</v>
      </c>
      <c r="B188" s="25" t="s">
        <v>1010</v>
      </c>
      <c r="C188" s="25" t="s">
        <v>449</v>
      </c>
      <c r="D188" s="9" t="s">
        <v>1104</v>
      </c>
      <c r="E188" s="26">
        <v>42933</v>
      </c>
      <c r="F188" s="26">
        <v>538168</v>
      </c>
      <c r="G188" s="26">
        <v>730334</v>
      </c>
      <c r="H188" s="26">
        <f t="shared" si="4"/>
        <v>1311435</v>
      </c>
      <c r="I188" s="27">
        <f t="shared" si="5"/>
        <v>437145</v>
      </c>
      <c r="J188" s="28" t="s">
        <v>27</v>
      </c>
      <c r="K188" s="29" t="s">
        <v>39</v>
      </c>
      <c r="L188" s="29" t="s">
        <v>39</v>
      </c>
      <c r="M188" s="28" t="s">
        <v>27</v>
      </c>
      <c r="N188" s="9" t="s">
        <v>1105</v>
      </c>
      <c r="P188" s="8"/>
    </row>
    <row r="189" spans="1:16" ht="36.950000000000003" customHeight="1">
      <c r="A189" s="25">
        <v>185</v>
      </c>
      <c r="B189" s="25" t="s">
        <v>1011</v>
      </c>
      <c r="C189" s="25" t="s">
        <v>449</v>
      </c>
      <c r="D189" s="9" t="s">
        <v>1106</v>
      </c>
      <c r="E189" s="26">
        <v>10668800</v>
      </c>
      <c r="F189" s="26">
        <v>12100760</v>
      </c>
      <c r="G189" s="26">
        <v>12502240</v>
      </c>
      <c r="H189" s="26">
        <f t="shared" si="4"/>
        <v>35271800</v>
      </c>
      <c r="I189" s="27">
        <f t="shared" si="5"/>
        <v>11757266.666666666</v>
      </c>
      <c r="J189" s="28" t="s">
        <v>27</v>
      </c>
      <c r="K189" s="28" t="s">
        <v>27</v>
      </c>
      <c r="L189" s="28" t="s">
        <v>27</v>
      </c>
      <c r="M189" s="28" t="s">
        <v>27</v>
      </c>
      <c r="N189" s="9"/>
      <c r="P189" s="8"/>
    </row>
    <row r="190" spans="1:16" ht="30">
      <c r="A190" s="25">
        <v>186</v>
      </c>
      <c r="B190" s="25" t="s">
        <v>1012</v>
      </c>
      <c r="C190" s="25" t="s">
        <v>449</v>
      </c>
      <c r="D190" s="9" t="s">
        <v>1107</v>
      </c>
      <c r="E190" s="26">
        <v>141169</v>
      </c>
      <c r="F190" s="26">
        <v>145550</v>
      </c>
      <c r="G190" s="26">
        <v>145449</v>
      </c>
      <c r="H190" s="26">
        <f t="shared" si="4"/>
        <v>432168</v>
      </c>
      <c r="I190" s="27">
        <f t="shared" si="5"/>
        <v>144056</v>
      </c>
      <c r="J190" s="28" t="s">
        <v>27</v>
      </c>
      <c r="K190" s="29" t="s">
        <v>39</v>
      </c>
      <c r="L190" s="29" t="s">
        <v>39</v>
      </c>
      <c r="M190" s="28" t="s">
        <v>27</v>
      </c>
      <c r="N190" s="9"/>
      <c r="P190" s="8"/>
    </row>
    <row r="191" spans="1:16" ht="75">
      <c r="A191" s="25">
        <v>187</v>
      </c>
      <c r="B191" s="25" t="s">
        <v>1013</v>
      </c>
      <c r="C191" s="25" t="s">
        <v>449</v>
      </c>
      <c r="D191" s="9" t="s">
        <v>1108</v>
      </c>
      <c r="E191" s="26">
        <v>7299000</v>
      </c>
      <c r="F191" s="26">
        <v>8870100</v>
      </c>
      <c r="G191" s="26">
        <v>9151700</v>
      </c>
      <c r="H191" s="26">
        <f t="shared" si="4"/>
        <v>25320800</v>
      </c>
      <c r="I191" s="27">
        <f t="shared" si="5"/>
        <v>8440266.666666666</v>
      </c>
      <c r="J191" s="28" t="s">
        <v>27</v>
      </c>
      <c r="K191" s="28" t="s">
        <v>27</v>
      </c>
      <c r="L191" s="28" t="s">
        <v>27</v>
      </c>
      <c r="M191" s="28" t="s">
        <v>27</v>
      </c>
      <c r="N191" s="9" t="s">
        <v>1109</v>
      </c>
      <c r="P191" s="8"/>
    </row>
    <row r="192" spans="1:16" ht="30">
      <c r="A192" s="25">
        <v>188</v>
      </c>
      <c r="B192" s="25" t="s">
        <v>1014</v>
      </c>
      <c r="C192" s="25" t="s">
        <v>449</v>
      </c>
      <c r="D192" s="9" t="s">
        <v>1110</v>
      </c>
      <c r="E192" s="26">
        <v>7299000</v>
      </c>
      <c r="F192" s="26">
        <v>122077</v>
      </c>
      <c r="G192" s="26">
        <v>124085</v>
      </c>
      <c r="H192" s="26">
        <f t="shared" si="4"/>
        <v>7545162</v>
      </c>
      <c r="I192" s="27">
        <f t="shared" si="5"/>
        <v>2515054</v>
      </c>
      <c r="J192" s="28" t="s">
        <v>27</v>
      </c>
      <c r="K192" s="29" t="s">
        <v>39</v>
      </c>
      <c r="L192" s="29" t="s">
        <v>39</v>
      </c>
      <c r="M192" s="28" t="s">
        <v>27</v>
      </c>
      <c r="N192" s="9" t="s">
        <v>1111</v>
      </c>
      <c r="P192" s="8"/>
    </row>
    <row r="193" spans="1:16" ht="60">
      <c r="A193" s="25">
        <v>189</v>
      </c>
      <c r="B193" s="25" t="s">
        <v>1015</v>
      </c>
      <c r="C193" s="25" t="s">
        <v>449</v>
      </c>
      <c r="D193" s="9" t="s">
        <v>1112</v>
      </c>
      <c r="E193" s="26">
        <v>3136139</v>
      </c>
      <c r="F193" s="26">
        <v>3069036</v>
      </c>
      <c r="G193" s="26">
        <v>3068349</v>
      </c>
      <c r="H193" s="26">
        <f t="shared" si="4"/>
        <v>9273524</v>
      </c>
      <c r="I193" s="27">
        <f t="shared" si="5"/>
        <v>3091174.6666666665</v>
      </c>
      <c r="J193" s="28" t="s">
        <v>27</v>
      </c>
      <c r="K193" s="28" t="s">
        <v>27</v>
      </c>
      <c r="L193" s="28" t="s">
        <v>27</v>
      </c>
      <c r="M193" s="28" t="s">
        <v>27</v>
      </c>
      <c r="N193" s="9" t="s">
        <v>1113</v>
      </c>
      <c r="P193" s="8"/>
    </row>
    <row r="194" spans="1:16" ht="26.45" customHeight="1">
      <c r="A194" s="25">
        <v>190</v>
      </c>
      <c r="B194" s="25" t="s">
        <v>1016</v>
      </c>
      <c r="C194" s="25" t="s">
        <v>449</v>
      </c>
      <c r="D194" s="9" t="s">
        <v>1114</v>
      </c>
      <c r="E194" s="26">
        <v>1016100</v>
      </c>
      <c r="F194" s="26">
        <v>1016100</v>
      </c>
      <c r="G194" s="26">
        <v>1008000</v>
      </c>
      <c r="H194" s="26">
        <f t="shared" si="4"/>
        <v>3040200</v>
      </c>
      <c r="I194" s="27">
        <f t="shared" si="5"/>
        <v>1013400</v>
      </c>
      <c r="J194" s="28" t="s">
        <v>27</v>
      </c>
      <c r="K194" s="29" t="s">
        <v>39</v>
      </c>
      <c r="L194" s="29" t="s">
        <v>39</v>
      </c>
      <c r="M194" s="28" t="s">
        <v>27</v>
      </c>
      <c r="N194" s="9"/>
      <c r="P194" s="8"/>
    </row>
    <row r="195" spans="1:16" ht="75">
      <c r="A195" s="25">
        <v>191</v>
      </c>
      <c r="B195" s="25" t="s">
        <v>1017</v>
      </c>
      <c r="C195" s="25" t="s">
        <v>449</v>
      </c>
      <c r="D195" s="9" t="s">
        <v>1115</v>
      </c>
      <c r="E195" s="26">
        <v>2428500</v>
      </c>
      <c r="F195" s="26">
        <v>2383100</v>
      </c>
      <c r="G195" s="26">
        <v>2429500</v>
      </c>
      <c r="H195" s="26">
        <f t="shared" si="4"/>
        <v>7241100</v>
      </c>
      <c r="I195" s="27">
        <f t="shared" si="5"/>
        <v>2413700</v>
      </c>
      <c r="J195" s="28" t="s">
        <v>27</v>
      </c>
      <c r="K195" s="28" t="s">
        <v>27</v>
      </c>
      <c r="L195" s="28" t="s">
        <v>27</v>
      </c>
      <c r="M195" s="28" t="s">
        <v>27</v>
      </c>
      <c r="N195" s="9" t="s">
        <v>1116</v>
      </c>
      <c r="P195" s="8"/>
    </row>
    <row r="196" spans="1:16" ht="90">
      <c r="A196" s="25">
        <v>192</v>
      </c>
      <c r="B196" s="25" t="s">
        <v>1018</v>
      </c>
      <c r="C196" s="25" t="s">
        <v>449</v>
      </c>
      <c r="D196" s="9" t="s">
        <v>1117</v>
      </c>
      <c r="E196" s="26">
        <v>4855900</v>
      </c>
      <c r="F196" s="26">
        <v>4765200</v>
      </c>
      <c r="G196" s="26">
        <v>4858000</v>
      </c>
      <c r="H196" s="26">
        <f t="shared" si="4"/>
        <v>14479100</v>
      </c>
      <c r="I196" s="27">
        <f t="shared" si="5"/>
        <v>4826366.666666667</v>
      </c>
      <c r="J196" s="28" t="s">
        <v>27</v>
      </c>
      <c r="K196" s="28" t="s">
        <v>27</v>
      </c>
      <c r="L196" s="28" t="s">
        <v>27</v>
      </c>
      <c r="M196" s="28" t="s">
        <v>27</v>
      </c>
      <c r="N196" s="9" t="s">
        <v>1118</v>
      </c>
      <c r="P196" s="8"/>
    </row>
    <row r="197" spans="1:16" ht="90">
      <c r="A197" s="25">
        <v>193</v>
      </c>
      <c r="B197" s="25" t="s">
        <v>1019</v>
      </c>
      <c r="C197" s="25" t="s">
        <v>449</v>
      </c>
      <c r="D197" s="9" t="s">
        <v>1119</v>
      </c>
      <c r="E197" s="26">
        <v>5445351</v>
      </c>
      <c r="F197" s="26">
        <v>5925300</v>
      </c>
      <c r="G197" s="26">
        <v>6491400</v>
      </c>
      <c r="H197" s="26">
        <f t="shared" si="4"/>
        <v>17862051</v>
      </c>
      <c r="I197" s="27">
        <f t="shared" si="5"/>
        <v>5954017</v>
      </c>
      <c r="J197" s="28" t="s">
        <v>27</v>
      </c>
      <c r="K197" s="28" t="s">
        <v>27</v>
      </c>
      <c r="L197" s="28" t="s">
        <v>27</v>
      </c>
      <c r="M197" s="28" t="s">
        <v>27</v>
      </c>
      <c r="N197" s="9" t="s">
        <v>1120</v>
      </c>
      <c r="P197" s="8"/>
    </row>
    <row r="198" spans="1:16" ht="45">
      <c r="A198" s="25">
        <v>194</v>
      </c>
      <c r="B198" s="25" t="s">
        <v>1020</v>
      </c>
      <c r="C198" s="25" t="s">
        <v>449</v>
      </c>
      <c r="D198" s="9" t="s">
        <v>1121</v>
      </c>
      <c r="E198" s="26">
        <v>20891670</v>
      </c>
      <c r="F198" s="26">
        <v>19864018</v>
      </c>
      <c r="G198" s="26">
        <v>20391163</v>
      </c>
      <c r="H198" s="26">
        <f t="shared" ref="H198:H261" si="6">SUM(E198:G198)</f>
        <v>61146851</v>
      </c>
      <c r="I198" s="27">
        <f t="shared" ref="I198:I261" si="7">H198/3</f>
        <v>20382283.666666668</v>
      </c>
      <c r="J198" s="28" t="s">
        <v>27</v>
      </c>
      <c r="K198" s="28" t="s">
        <v>27</v>
      </c>
      <c r="L198" s="29" t="s">
        <v>39</v>
      </c>
      <c r="M198" s="28" t="s">
        <v>27</v>
      </c>
      <c r="N198" s="9" t="s">
        <v>1122</v>
      </c>
      <c r="P198" s="8"/>
    </row>
    <row r="199" spans="1:16" ht="45">
      <c r="A199" s="25">
        <v>195</v>
      </c>
      <c r="B199" s="25" t="s">
        <v>1021</v>
      </c>
      <c r="C199" s="25" t="s">
        <v>449</v>
      </c>
      <c r="D199" s="9" t="s">
        <v>1123</v>
      </c>
      <c r="E199" s="26">
        <v>673300</v>
      </c>
      <c r="F199" s="26">
        <v>705000</v>
      </c>
      <c r="G199" s="26">
        <v>690000</v>
      </c>
      <c r="H199" s="26">
        <f t="shared" si="6"/>
        <v>2068300</v>
      </c>
      <c r="I199" s="27">
        <f t="shared" si="7"/>
        <v>689433.33333333337</v>
      </c>
      <c r="J199" s="28" t="s">
        <v>27</v>
      </c>
      <c r="K199" s="29" t="s">
        <v>39</v>
      </c>
      <c r="L199" s="29" t="s">
        <v>39</v>
      </c>
      <c r="M199" s="28" t="s">
        <v>27</v>
      </c>
      <c r="N199" s="9" t="s">
        <v>1124</v>
      </c>
      <c r="P199" s="8"/>
    </row>
    <row r="200" spans="1:16" ht="45">
      <c r="A200" s="25">
        <v>196</v>
      </c>
      <c r="B200" s="25" t="s">
        <v>1022</v>
      </c>
      <c r="C200" s="25" t="s">
        <v>449</v>
      </c>
      <c r="D200" s="9" t="s">
        <v>1125</v>
      </c>
      <c r="E200" s="26">
        <v>31691622</v>
      </c>
      <c r="F200" s="26">
        <v>29333338</v>
      </c>
      <c r="G200" s="26">
        <v>32002631</v>
      </c>
      <c r="H200" s="26">
        <f t="shared" si="6"/>
        <v>93027591</v>
      </c>
      <c r="I200" s="27">
        <f t="shared" si="7"/>
        <v>31009197</v>
      </c>
      <c r="J200" s="28" t="s">
        <v>27</v>
      </c>
      <c r="K200" s="28" t="s">
        <v>27</v>
      </c>
      <c r="L200" s="28" t="s">
        <v>27</v>
      </c>
      <c r="M200" s="28" t="s">
        <v>27</v>
      </c>
      <c r="N200" s="9" t="s">
        <v>1126</v>
      </c>
      <c r="P200" s="8"/>
    </row>
    <row r="201" spans="1:16" ht="60">
      <c r="A201" s="25">
        <v>197</v>
      </c>
      <c r="B201" s="25" t="s">
        <v>1023</v>
      </c>
      <c r="C201" s="25" t="s">
        <v>449</v>
      </c>
      <c r="D201" s="9" t="s">
        <v>1127</v>
      </c>
      <c r="E201" s="26">
        <v>732921</v>
      </c>
      <c r="F201" s="26">
        <v>730412</v>
      </c>
      <c r="G201" s="26">
        <v>745200</v>
      </c>
      <c r="H201" s="26">
        <f t="shared" si="6"/>
        <v>2208533</v>
      </c>
      <c r="I201" s="27">
        <f t="shared" si="7"/>
        <v>736177.66666666663</v>
      </c>
      <c r="J201" s="28" t="s">
        <v>27</v>
      </c>
      <c r="K201" s="28" t="s">
        <v>27</v>
      </c>
      <c r="L201" s="28" t="s">
        <v>27</v>
      </c>
      <c r="M201" s="28" t="s">
        <v>27</v>
      </c>
      <c r="N201" s="9" t="s">
        <v>1128</v>
      </c>
      <c r="O201" s="15"/>
      <c r="P201" s="8"/>
    </row>
    <row r="202" spans="1:16" ht="60">
      <c r="A202" s="25">
        <v>198</v>
      </c>
      <c r="B202" s="25" t="s">
        <v>1024</v>
      </c>
      <c r="C202" s="25" t="s">
        <v>449</v>
      </c>
      <c r="D202" s="9" t="s">
        <v>1129</v>
      </c>
      <c r="E202" s="26">
        <v>5278716</v>
      </c>
      <c r="F202" s="26">
        <v>4218301</v>
      </c>
      <c r="G202" s="26">
        <v>5230113</v>
      </c>
      <c r="H202" s="26">
        <f t="shared" si="6"/>
        <v>14727130</v>
      </c>
      <c r="I202" s="27">
        <f t="shared" si="7"/>
        <v>4909043.333333333</v>
      </c>
      <c r="J202" s="28" t="s">
        <v>27</v>
      </c>
      <c r="K202" s="28" t="s">
        <v>27</v>
      </c>
      <c r="L202" s="28" t="s">
        <v>27</v>
      </c>
      <c r="M202" s="28" t="s">
        <v>27</v>
      </c>
      <c r="N202" s="9" t="s">
        <v>1130</v>
      </c>
      <c r="P202" s="8"/>
    </row>
    <row r="203" spans="1:16" ht="45">
      <c r="A203" s="25">
        <v>199</v>
      </c>
      <c r="B203" s="25" t="s">
        <v>1025</v>
      </c>
      <c r="C203" s="25" t="s">
        <v>449</v>
      </c>
      <c r="D203" s="9" t="s">
        <v>1131</v>
      </c>
      <c r="E203" s="26">
        <v>0</v>
      </c>
      <c r="F203" s="26">
        <v>0</v>
      </c>
      <c r="G203" s="26">
        <v>0</v>
      </c>
      <c r="H203" s="26">
        <f t="shared" si="6"/>
        <v>0</v>
      </c>
      <c r="I203" s="27">
        <f t="shared" si="7"/>
        <v>0</v>
      </c>
      <c r="J203" s="28" t="s">
        <v>27</v>
      </c>
      <c r="K203" s="28" t="s">
        <v>27</v>
      </c>
      <c r="L203" s="28" t="s">
        <v>27</v>
      </c>
      <c r="M203" s="28" t="s">
        <v>27</v>
      </c>
      <c r="N203" s="9" t="s">
        <v>1132</v>
      </c>
      <c r="P203" s="8"/>
    </row>
    <row r="204" spans="1:16" ht="105">
      <c r="A204" s="25">
        <v>200</v>
      </c>
      <c r="B204" s="25" t="s">
        <v>1026</v>
      </c>
      <c r="C204" s="25" t="s">
        <v>449</v>
      </c>
      <c r="D204" s="9" t="s">
        <v>1133</v>
      </c>
      <c r="E204" s="26">
        <v>2903780</v>
      </c>
      <c r="F204" s="26">
        <v>2792985</v>
      </c>
      <c r="G204" s="26">
        <v>2944250</v>
      </c>
      <c r="H204" s="26">
        <f t="shared" si="6"/>
        <v>8641015</v>
      </c>
      <c r="I204" s="27">
        <f t="shared" si="7"/>
        <v>2880338.3333333335</v>
      </c>
      <c r="J204" s="28" t="s">
        <v>27</v>
      </c>
      <c r="K204" s="28" t="s">
        <v>27</v>
      </c>
      <c r="L204" s="44" t="s">
        <v>27</v>
      </c>
      <c r="M204" s="28" t="s">
        <v>27</v>
      </c>
      <c r="N204" s="9" t="s">
        <v>1134</v>
      </c>
      <c r="P204" s="8"/>
    </row>
    <row r="205" spans="1:16" ht="60">
      <c r="A205" s="25">
        <v>201</v>
      </c>
      <c r="B205" s="25" t="s">
        <v>1027</v>
      </c>
      <c r="C205" s="25" t="s">
        <v>449</v>
      </c>
      <c r="D205" s="9" t="s">
        <v>1135</v>
      </c>
      <c r="E205" s="26">
        <v>911100</v>
      </c>
      <c r="F205" s="26">
        <v>918180</v>
      </c>
      <c r="G205" s="26">
        <v>900437</v>
      </c>
      <c r="H205" s="26">
        <f t="shared" si="6"/>
        <v>2729717</v>
      </c>
      <c r="I205" s="27">
        <f t="shared" si="7"/>
        <v>909905.66666666663</v>
      </c>
      <c r="J205" s="28" t="s">
        <v>27</v>
      </c>
      <c r="K205" s="28" t="s">
        <v>27</v>
      </c>
      <c r="L205" s="28" t="s">
        <v>27</v>
      </c>
      <c r="M205" s="28" t="s">
        <v>27</v>
      </c>
      <c r="N205" s="9" t="s">
        <v>1136</v>
      </c>
      <c r="P205" s="8"/>
    </row>
    <row r="206" spans="1:16" ht="210">
      <c r="A206" s="25">
        <v>202</v>
      </c>
      <c r="B206" s="25" t="s">
        <v>1028</v>
      </c>
      <c r="C206" s="25" t="s">
        <v>449</v>
      </c>
      <c r="D206" s="9" t="s">
        <v>1137</v>
      </c>
      <c r="E206" s="26">
        <v>8577710</v>
      </c>
      <c r="F206" s="26">
        <v>8423291</v>
      </c>
      <c r="G206" s="26">
        <v>8672571</v>
      </c>
      <c r="H206" s="26">
        <f t="shared" si="6"/>
        <v>25673572</v>
      </c>
      <c r="I206" s="27">
        <f t="shared" si="7"/>
        <v>8557857.333333334</v>
      </c>
      <c r="J206" s="28" t="s">
        <v>27</v>
      </c>
      <c r="K206" s="28" t="s">
        <v>27</v>
      </c>
      <c r="L206" s="28" t="s">
        <v>27</v>
      </c>
      <c r="M206" s="28" t="s">
        <v>27</v>
      </c>
      <c r="N206" s="9" t="s">
        <v>1138</v>
      </c>
      <c r="P206" s="8"/>
    </row>
    <row r="207" spans="1:16" ht="60">
      <c r="A207" s="25">
        <v>203</v>
      </c>
      <c r="B207" s="25" t="s">
        <v>1029</v>
      </c>
      <c r="C207" s="25" t="s">
        <v>449</v>
      </c>
      <c r="D207" s="9" t="s">
        <v>1139</v>
      </c>
      <c r="E207" s="26">
        <v>2006900</v>
      </c>
      <c r="F207" s="26">
        <v>2275000</v>
      </c>
      <c r="G207" s="26">
        <v>2799000</v>
      </c>
      <c r="H207" s="26">
        <f t="shared" si="6"/>
        <v>7080900</v>
      </c>
      <c r="I207" s="27">
        <f t="shared" si="7"/>
        <v>2360300</v>
      </c>
      <c r="J207" s="28" t="s">
        <v>27</v>
      </c>
      <c r="K207" s="29" t="s">
        <v>39</v>
      </c>
      <c r="L207" s="29" t="s">
        <v>39</v>
      </c>
      <c r="M207" s="28" t="s">
        <v>27</v>
      </c>
      <c r="N207" s="9" t="s">
        <v>1140</v>
      </c>
      <c r="P207" s="8"/>
    </row>
    <row r="208" spans="1:16" ht="30">
      <c r="A208" s="25">
        <v>204</v>
      </c>
      <c r="B208" s="25" t="s">
        <v>1030</v>
      </c>
      <c r="C208" s="25" t="s">
        <v>449</v>
      </c>
      <c r="D208" s="9" t="s">
        <v>1141</v>
      </c>
      <c r="E208" s="26">
        <v>4146728</v>
      </c>
      <c r="F208" s="26">
        <v>4209450</v>
      </c>
      <c r="G208" s="26">
        <v>4318000</v>
      </c>
      <c r="H208" s="26">
        <f t="shared" si="6"/>
        <v>12674178</v>
      </c>
      <c r="I208" s="27">
        <f t="shared" si="7"/>
        <v>4224726</v>
      </c>
      <c r="J208" s="28" t="s">
        <v>27</v>
      </c>
      <c r="K208" s="28" t="s">
        <v>27</v>
      </c>
      <c r="L208" s="28" t="s">
        <v>27</v>
      </c>
      <c r="M208" s="28" t="s">
        <v>27</v>
      </c>
      <c r="N208" s="9" t="s">
        <v>1142</v>
      </c>
      <c r="P208" s="8"/>
    </row>
    <row r="209" spans="1:16" ht="90">
      <c r="A209" s="25">
        <v>205</v>
      </c>
      <c r="B209" s="25" t="s">
        <v>1031</v>
      </c>
      <c r="C209" s="25" t="s">
        <v>449</v>
      </c>
      <c r="D209" s="9" t="s">
        <v>1143</v>
      </c>
      <c r="E209" s="26">
        <v>1609944</v>
      </c>
      <c r="F209" s="26">
        <v>1757332</v>
      </c>
      <c r="G209" s="26">
        <v>1670689</v>
      </c>
      <c r="H209" s="26">
        <f t="shared" si="6"/>
        <v>5037965</v>
      </c>
      <c r="I209" s="27">
        <f t="shared" si="7"/>
        <v>1679321.6666666667</v>
      </c>
      <c r="J209" s="28" t="s">
        <v>27</v>
      </c>
      <c r="K209" s="28" t="s">
        <v>27</v>
      </c>
      <c r="L209" s="28" t="s">
        <v>27</v>
      </c>
      <c r="M209" s="28" t="s">
        <v>27</v>
      </c>
      <c r="N209" s="9" t="s">
        <v>1144</v>
      </c>
      <c r="P209" s="8"/>
    </row>
    <row r="210" spans="1:16" ht="105">
      <c r="A210" s="25">
        <v>206</v>
      </c>
      <c r="B210" s="25" t="s">
        <v>1032</v>
      </c>
      <c r="C210" s="25" t="s">
        <v>449</v>
      </c>
      <c r="D210" s="9" t="s">
        <v>1145</v>
      </c>
      <c r="E210" s="26">
        <v>508802</v>
      </c>
      <c r="F210" s="26">
        <v>763000</v>
      </c>
      <c r="G210" s="26">
        <v>618000</v>
      </c>
      <c r="H210" s="26">
        <f t="shared" si="6"/>
        <v>1889802</v>
      </c>
      <c r="I210" s="27">
        <f t="shared" si="7"/>
        <v>629934</v>
      </c>
      <c r="J210" s="28" t="s">
        <v>27</v>
      </c>
      <c r="K210" s="28" t="s">
        <v>27</v>
      </c>
      <c r="L210" s="28" t="s">
        <v>27</v>
      </c>
      <c r="M210" s="28" t="s">
        <v>27</v>
      </c>
      <c r="N210" s="9" t="s">
        <v>1146</v>
      </c>
      <c r="P210" s="8"/>
    </row>
    <row r="211" spans="1:16" ht="30">
      <c r="A211" s="25">
        <v>207</v>
      </c>
      <c r="B211" s="25" t="s">
        <v>1033</v>
      </c>
      <c r="C211" s="25" t="s">
        <v>261</v>
      </c>
      <c r="D211" s="9" t="s">
        <v>1147</v>
      </c>
      <c r="E211" s="26">
        <v>2726490</v>
      </c>
      <c r="F211" s="26">
        <v>2516859</v>
      </c>
      <c r="G211" s="26">
        <v>3227751</v>
      </c>
      <c r="H211" s="26">
        <f t="shared" si="6"/>
        <v>8471100</v>
      </c>
      <c r="I211" s="27">
        <f t="shared" si="7"/>
        <v>2823700</v>
      </c>
      <c r="J211" s="28" t="s">
        <v>27</v>
      </c>
      <c r="K211" s="33" t="s">
        <v>39</v>
      </c>
      <c r="L211" s="33" t="s">
        <v>39</v>
      </c>
      <c r="M211" s="28" t="s">
        <v>27</v>
      </c>
      <c r="N211" s="9" t="s">
        <v>1148</v>
      </c>
      <c r="P211" s="8"/>
    </row>
    <row r="212" spans="1:16" ht="45">
      <c r="A212" s="25">
        <v>208</v>
      </c>
      <c r="B212" s="25" t="s">
        <v>1034</v>
      </c>
      <c r="C212" s="25" t="s">
        <v>261</v>
      </c>
      <c r="D212" s="9" t="s">
        <v>1149</v>
      </c>
      <c r="E212" s="26">
        <v>18846306</v>
      </c>
      <c r="F212" s="26">
        <v>21436095</v>
      </c>
      <c r="G212" s="26">
        <v>20231268</v>
      </c>
      <c r="H212" s="26">
        <f t="shared" si="6"/>
        <v>60513669</v>
      </c>
      <c r="I212" s="27">
        <f t="shared" si="7"/>
        <v>20171223</v>
      </c>
      <c r="J212" s="28" t="s">
        <v>27</v>
      </c>
      <c r="K212" s="33" t="s">
        <v>39</v>
      </c>
      <c r="L212" s="33" t="s">
        <v>39</v>
      </c>
      <c r="M212" s="28" t="s">
        <v>27</v>
      </c>
      <c r="N212" s="9" t="s">
        <v>1150</v>
      </c>
      <c r="P212" s="8"/>
    </row>
    <row r="213" spans="1:16" ht="75">
      <c r="A213" s="25">
        <v>209</v>
      </c>
      <c r="B213" s="25" t="s">
        <v>1035</v>
      </c>
      <c r="C213" s="25" t="s">
        <v>261</v>
      </c>
      <c r="D213" s="9" t="s">
        <v>1151</v>
      </c>
      <c r="E213" s="26">
        <v>1460000</v>
      </c>
      <c r="F213" s="26">
        <v>1460000</v>
      </c>
      <c r="G213" s="26">
        <v>1460000</v>
      </c>
      <c r="H213" s="26">
        <f t="shared" si="6"/>
        <v>4380000</v>
      </c>
      <c r="I213" s="27">
        <f t="shared" si="7"/>
        <v>1460000</v>
      </c>
      <c r="J213" s="28" t="s">
        <v>27</v>
      </c>
      <c r="K213" s="33" t="s">
        <v>39</v>
      </c>
      <c r="L213" s="33" t="s">
        <v>39</v>
      </c>
      <c r="M213" s="28" t="s">
        <v>27</v>
      </c>
      <c r="N213" s="9" t="s">
        <v>1152</v>
      </c>
      <c r="P213" s="8"/>
    </row>
    <row r="214" spans="1:16" ht="105">
      <c r="A214" s="25">
        <v>210</v>
      </c>
      <c r="B214" s="25" t="s">
        <v>1036</v>
      </c>
      <c r="C214" s="25" t="s">
        <v>261</v>
      </c>
      <c r="D214" s="9" t="s">
        <v>1153</v>
      </c>
      <c r="E214" s="26">
        <v>307413</v>
      </c>
      <c r="F214" s="26">
        <v>331870</v>
      </c>
      <c r="G214" s="26">
        <v>370610</v>
      </c>
      <c r="H214" s="26">
        <f t="shared" si="6"/>
        <v>1009893</v>
      </c>
      <c r="I214" s="27">
        <f t="shared" si="7"/>
        <v>336631</v>
      </c>
      <c r="J214" s="28" t="s">
        <v>27</v>
      </c>
      <c r="K214" s="33" t="s">
        <v>39</v>
      </c>
      <c r="L214" s="33" t="s">
        <v>39</v>
      </c>
      <c r="M214" s="28" t="s">
        <v>27</v>
      </c>
      <c r="N214" s="9" t="s">
        <v>1154</v>
      </c>
      <c r="P214" s="8"/>
    </row>
    <row r="215" spans="1:16" ht="75">
      <c r="A215" s="25">
        <v>211</v>
      </c>
      <c r="B215" s="25" t="s">
        <v>1037</v>
      </c>
      <c r="C215" s="25" t="s">
        <v>261</v>
      </c>
      <c r="D215" s="9" t="s">
        <v>1155</v>
      </c>
      <c r="E215" s="26">
        <v>2007412</v>
      </c>
      <c r="F215" s="26">
        <v>2193887</v>
      </c>
      <c r="G215" s="26">
        <v>2200342</v>
      </c>
      <c r="H215" s="26">
        <f t="shared" si="6"/>
        <v>6401641</v>
      </c>
      <c r="I215" s="27">
        <f t="shared" si="7"/>
        <v>2133880.3333333335</v>
      </c>
      <c r="J215" s="28" t="s">
        <v>27</v>
      </c>
      <c r="K215" s="33" t="s">
        <v>39</v>
      </c>
      <c r="L215" s="33" t="s">
        <v>39</v>
      </c>
      <c r="M215" s="28" t="s">
        <v>27</v>
      </c>
      <c r="N215" s="9" t="s">
        <v>1156</v>
      </c>
      <c r="P215" s="8"/>
    </row>
    <row r="216" spans="1:16" ht="90">
      <c r="A216" s="25">
        <v>212</v>
      </c>
      <c r="B216" s="25" t="s">
        <v>1038</v>
      </c>
      <c r="C216" s="25" t="s">
        <v>292</v>
      </c>
      <c r="D216" s="9" t="s">
        <v>1157</v>
      </c>
      <c r="E216" s="26">
        <v>23072238</v>
      </c>
      <c r="F216" s="26">
        <v>22396439</v>
      </c>
      <c r="G216" s="26">
        <v>22878601</v>
      </c>
      <c r="H216" s="26">
        <f t="shared" si="6"/>
        <v>68347278</v>
      </c>
      <c r="I216" s="27">
        <f t="shared" si="7"/>
        <v>22782426</v>
      </c>
      <c r="J216" s="28" t="s">
        <v>27</v>
      </c>
      <c r="K216" s="33" t="s">
        <v>39</v>
      </c>
      <c r="L216" s="33" t="s">
        <v>39</v>
      </c>
      <c r="M216" s="28" t="s">
        <v>27</v>
      </c>
      <c r="N216" s="9" t="s">
        <v>1158</v>
      </c>
      <c r="P216" s="8"/>
    </row>
    <row r="217" spans="1:16" ht="90">
      <c r="A217" s="25">
        <v>213</v>
      </c>
      <c r="B217" s="25" t="s">
        <v>1039</v>
      </c>
      <c r="C217" s="25" t="s">
        <v>292</v>
      </c>
      <c r="D217" s="9" t="s">
        <v>1159</v>
      </c>
      <c r="E217" s="26">
        <v>0</v>
      </c>
      <c r="F217" s="26">
        <v>9699927</v>
      </c>
      <c r="G217" s="26">
        <v>2835136</v>
      </c>
      <c r="H217" s="26">
        <f t="shared" si="6"/>
        <v>12535063</v>
      </c>
      <c r="I217" s="27">
        <f t="shared" si="7"/>
        <v>4178354.3333333335</v>
      </c>
      <c r="J217" s="28" t="s">
        <v>27</v>
      </c>
      <c r="K217" s="28" t="s">
        <v>27</v>
      </c>
      <c r="L217" s="28" t="s">
        <v>27</v>
      </c>
      <c r="M217" s="28" t="s">
        <v>27</v>
      </c>
      <c r="N217" s="9" t="s">
        <v>1160</v>
      </c>
      <c r="P217" s="8"/>
    </row>
    <row r="218" spans="1:16" ht="105">
      <c r="A218" s="25">
        <v>214</v>
      </c>
      <c r="B218" s="25" t="s">
        <v>1040</v>
      </c>
      <c r="C218" s="25" t="s">
        <v>292</v>
      </c>
      <c r="D218" s="9" t="s">
        <v>1161</v>
      </c>
      <c r="E218" s="26">
        <v>2015426</v>
      </c>
      <c r="F218" s="26">
        <v>1879082</v>
      </c>
      <c r="G218" s="26">
        <v>2798815</v>
      </c>
      <c r="H218" s="26">
        <f t="shared" si="6"/>
        <v>6693323</v>
      </c>
      <c r="I218" s="27">
        <f t="shared" si="7"/>
        <v>2231107.6666666665</v>
      </c>
      <c r="J218" s="28" t="s">
        <v>27</v>
      </c>
      <c r="K218" s="28" t="s">
        <v>27</v>
      </c>
      <c r="L218" s="28" t="s">
        <v>27</v>
      </c>
      <c r="M218" s="28" t="s">
        <v>27</v>
      </c>
      <c r="N218" s="9" t="s">
        <v>1162</v>
      </c>
      <c r="P218" s="8"/>
    </row>
    <row r="219" spans="1:16" ht="32.25" customHeight="1">
      <c r="A219" s="25">
        <v>215</v>
      </c>
      <c r="B219" s="25" t="s">
        <v>1041</v>
      </c>
      <c r="C219" s="25" t="s">
        <v>292</v>
      </c>
      <c r="D219" s="9" t="s">
        <v>1163</v>
      </c>
      <c r="E219" s="26">
        <v>2616811795</v>
      </c>
      <c r="F219" s="26">
        <v>2745546960</v>
      </c>
      <c r="G219" s="26">
        <v>2827595937</v>
      </c>
      <c r="H219" s="26">
        <f t="shared" si="6"/>
        <v>8189954692</v>
      </c>
      <c r="I219" s="27">
        <f t="shared" si="7"/>
        <v>2729984897.3333335</v>
      </c>
      <c r="J219" s="28" t="s">
        <v>27</v>
      </c>
      <c r="K219" s="29" t="s">
        <v>39</v>
      </c>
      <c r="L219" s="29" t="s">
        <v>39</v>
      </c>
      <c r="M219" s="29" t="s">
        <v>39</v>
      </c>
      <c r="N219" s="9" t="s">
        <v>1164</v>
      </c>
      <c r="P219" s="8"/>
    </row>
    <row r="220" spans="1:16" ht="60">
      <c r="A220" s="25">
        <v>216</v>
      </c>
      <c r="B220" s="25" t="s">
        <v>1042</v>
      </c>
      <c r="C220" s="25" t="s">
        <v>292</v>
      </c>
      <c r="D220" s="9" t="s">
        <v>1165</v>
      </c>
      <c r="E220" s="26">
        <v>187423622</v>
      </c>
      <c r="F220" s="26">
        <v>170605977</v>
      </c>
      <c r="G220" s="26">
        <v>180551026</v>
      </c>
      <c r="H220" s="26">
        <f t="shared" si="6"/>
        <v>538580625</v>
      </c>
      <c r="I220" s="27">
        <f t="shared" si="7"/>
        <v>179526875</v>
      </c>
      <c r="J220" s="28" t="s">
        <v>27</v>
      </c>
      <c r="K220" s="28" t="s">
        <v>27</v>
      </c>
      <c r="L220" s="28" t="s">
        <v>27</v>
      </c>
      <c r="M220" s="29" t="s">
        <v>39</v>
      </c>
      <c r="N220" s="9" t="s">
        <v>1166</v>
      </c>
      <c r="P220" s="8"/>
    </row>
    <row r="221" spans="1:16" ht="60">
      <c r="A221" s="25">
        <v>217</v>
      </c>
      <c r="B221" s="25" t="s">
        <v>1043</v>
      </c>
      <c r="C221" s="25" t="s">
        <v>292</v>
      </c>
      <c r="D221" s="9" t="s">
        <v>1167</v>
      </c>
      <c r="E221" s="26">
        <v>2429322</v>
      </c>
      <c r="F221" s="26">
        <v>2109287</v>
      </c>
      <c r="G221" s="26">
        <v>2017250</v>
      </c>
      <c r="H221" s="26">
        <f t="shared" si="6"/>
        <v>6555859</v>
      </c>
      <c r="I221" s="27">
        <f t="shared" si="7"/>
        <v>2185286.3333333335</v>
      </c>
      <c r="J221" s="28" t="s">
        <v>27</v>
      </c>
      <c r="K221" s="29" t="s">
        <v>39</v>
      </c>
      <c r="L221" s="29" t="s">
        <v>39</v>
      </c>
      <c r="M221" s="29" t="s">
        <v>39</v>
      </c>
      <c r="N221" s="9" t="s">
        <v>1168</v>
      </c>
      <c r="P221" s="8"/>
    </row>
    <row r="222" spans="1:16" ht="45">
      <c r="A222" s="25">
        <v>218</v>
      </c>
      <c r="B222" s="25" t="s">
        <v>1044</v>
      </c>
      <c r="C222" s="25" t="s">
        <v>292</v>
      </c>
      <c r="D222" s="9" t="s">
        <v>1169</v>
      </c>
      <c r="E222" s="26">
        <v>21835072</v>
      </c>
      <c r="F222" s="26">
        <v>21131901</v>
      </c>
      <c r="G222" s="26">
        <v>20109596</v>
      </c>
      <c r="H222" s="26">
        <f t="shared" si="6"/>
        <v>63076569</v>
      </c>
      <c r="I222" s="27">
        <f t="shared" si="7"/>
        <v>21025523</v>
      </c>
      <c r="J222" s="28" t="s">
        <v>27</v>
      </c>
      <c r="K222" s="28" t="s">
        <v>27</v>
      </c>
      <c r="L222" s="28" t="s">
        <v>27</v>
      </c>
      <c r="M222" s="29" t="s">
        <v>39</v>
      </c>
      <c r="N222" s="9" t="s">
        <v>1170</v>
      </c>
      <c r="P222" s="8"/>
    </row>
    <row r="223" spans="1:16" ht="90">
      <c r="A223" s="25">
        <v>219</v>
      </c>
      <c r="B223" s="25" t="s">
        <v>1045</v>
      </c>
      <c r="C223" s="25" t="s">
        <v>292</v>
      </c>
      <c r="D223" s="9" t="s">
        <v>1171</v>
      </c>
      <c r="E223" s="26">
        <v>88666667</v>
      </c>
      <c r="F223" s="26">
        <v>0</v>
      </c>
      <c r="G223" s="26">
        <v>0</v>
      </c>
      <c r="H223" s="26">
        <f t="shared" si="6"/>
        <v>88666667</v>
      </c>
      <c r="I223" s="27">
        <f t="shared" si="7"/>
        <v>29555555.666666668</v>
      </c>
      <c r="J223" s="28" t="s">
        <v>27</v>
      </c>
      <c r="K223" s="33" t="s">
        <v>39</v>
      </c>
      <c r="L223" s="33" t="s">
        <v>39</v>
      </c>
      <c r="M223" s="28" t="s">
        <v>27</v>
      </c>
      <c r="N223" s="9" t="s">
        <v>1172</v>
      </c>
      <c r="P223" s="8"/>
    </row>
    <row r="224" spans="1:16" ht="25.5" customHeight="1">
      <c r="A224" s="25">
        <v>220</v>
      </c>
      <c r="B224" s="25" t="s">
        <v>1046</v>
      </c>
      <c r="C224" s="25" t="s">
        <v>1173</v>
      </c>
      <c r="D224" s="9" t="s">
        <v>1174</v>
      </c>
      <c r="E224" s="45">
        <v>4777076</v>
      </c>
      <c r="F224" s="26">
        <v>4775232</v>
      </c>
      <c r="G224" s="26">
        <v>5516227</v>
      </c>
      <c r="H224" s="26">
        <f t="shared" si="6"/>
        <v>15068535</v>
      </c>
      <c r="I224" s="27">
        <f t="shared" si="7"/>
        <v>5022845</v>
      </c>
      <c r="J224" s="28" t="s">
        <v>27</v>
      </c>
      <c r="K224" s="29" t="s">
        <v>39</v>
      </c>
      <c r="L224" s="29" t="s">
        <v>39</v>
      </c>
      <c r="M224" s="28" t="s">
        <v>27</v>
      </c>
      <c r="N224" s="9"/>
      <c r="P224" s="8"/>
    </row>
    <row r="225" spans="1:16" ht="45">
      <c r="A225" s="25">
        <v>221</v>
      </c>
      <c r="B225" s="25" t="s">
        <v>1047</v>
      </c>
      <c r="C225" s="25" t="s">
        <v>1175</v>
      </c>
      <c r="D225" s="9" t="s">
        <v>1176</v>
      </c>
      <c r="E225" s="45">
        <v>8457100000</v>
      </c>
      <c r="F225" s="26">
        <v>8631441827</v>
      </c>
      <c r="G225" s="26">
        <v>8846600000</v>
      </c>
      <c r="H225" s="26">
        <f t="shared" si="6"/>
        <v>25935141827</v>
      </c>
      <c r="I225" s="27">
        <f t="shared" si="7"/>
        <v>8645047275.666666</v>
      </c>
      <c r="J225" s="28" t="s">
        <v>27</v>
      </c>
      <c r="K225" s="29" t="s">
        <v>39</v>
      </c>
      <c r="L225" s="29" t="s">
        <v>39</v>
      </c>
      <c r="M225" s="29" t="s">
        <v>39</v>
      </c>
      <c r="N225" s="9" t="s">
        <v>1177</v>
      </c>
      <c r="P225" s="8"/>
    </row>
    <row r="226" spans="1:16" ht="18" customHeight="1">
      <c r="A226" s="25">
        <v>222</v>
      </c>
      <c r="B226" s="25" t="s">
        <v>1048</v>
      </c>
      <c r="C226" s="25" t="s">
        <v>1175</v>
      </c>
      <c r="D226" s="9" t="s">
        <v>1178</v>
      </c>
      <c r="E226" s="45">
        <v>3598029109</v>
      </c>
      <c r="F226" s="26">
        <v>3600797211</v>
      </c>
      <c r="G226" s="26">
        <v>3619429248</v>
      </c>
      <c r="H226" s="26">
        <f t="shared" si="6"/>
        <v>10818255568</v>
      </c>
      <c r="I226" s="27">
        <f t="shared" si="7"/>
        <v>3606085189.3333335</v>
      </c>
      <c r="J226" s="28" t="s">
        <v>27</v>
      </c>
      <c r="K226" s="29" t="s">
        <v>39</v>
      </c>
      <c r="L226" s="29" t="s">
        <v>39</v>
      </c>
      <c r="M226" s="29" t="s">
        <v>39</v>
      </c>
      <c r="N226" s="9"/>
      <c r="P226" s="8"/>
    </row>
    <row r="227" spans="1:16" ht="20.45" customHeight="1">
      <c r="A227" s="25">
        <v>223</v>
      </c>
      <c r="B227" s="25" t="s">
        <v>1049</v>
      </c>
      <c r="C227" s="25" t="s">
        <v>1175</v>
      </c>
      <c r="D227" s="9" t="s">
        <v>1179</v>
      </c>
      <c r="E227" s="45">
        <v>776695618</v>
      </c>
      <c r="F227" s="26">
        <v>800207158</v>
      </c>
      <c r="G227" s="26">
        <v>842275232</v>
      </c>
      <c r="H227" s="26">
        <f t="shared" si="6"/>
        <v>2419178008</v>
      </c>
      <c r="I227" s="27">
        <f t="shared" si="7"/>
        <v>806392669.33333337</v>
      </c>
      <c r="J227" s="28" t="s">
        <v>27</v>
      </c>
      <c r="K227" s="29" t="s">
        <v>39</v>
      </c>
      <c r="L227" s="29" t="s">
        <v>39</v>
      </c>
      <c r="M227" s="29" t="s">
        <v>39</v>
      </c>
      <c r="N227" s="9"/>
      <c r="P227" s="8"/>
    </row>
    <row r="228" spans="1:16" ht="16.5" customHeight="1">
      <c r="A228" s="25">
        <v>224</v>
      </c>
      <c r="B228" s="25" t="s">
        <v>1050</v>
      </c>
      <c r="C228" s="25" t="s">
        <v>1175</v>
      </c>
      <c r="D228" s="9" t="s">
        <v>1180</v>
      </c>
      <c r="E228" s="45">
        <v>755092105</v>
      </c>
      <c r="F228" s="26">
        <v>774548306</v>
      </c>
      <c r="G228" s="26">
        <v>793805053</v>
      </c>
      <c r="H228" s="26">
        <f t="shared" si="6"/>
        <v>2323445464</v>
      </c>
      <c r="I228" s="27">
        <f t="shared" si="7"/>
        <v>774481821.33333337</v>
      </c>
      <c r="J228" s="28" t="s">
        <v>27</v>
      </c>
      <c r="K228" s="29" t="s">
        <v>39</v>
      </c>
      <c r="L228" s="29" t="s">
        <v>39</v>
      </c>
      <c r="M228" s="29" t="s">
        <v>39</v>
      </c>
      <c r="N228" s="9"/>
      <c r="P228" s="8"/>
    </row>
    <row r="229" spans="1:16" s="5" customFormat="1" ht="25.5" customHeight="1">
      <c r="A229" s="25">
        <v>225</v>
      </c>
      <c r="B229" s="9" t="s">
        <v>1051</v>
      </c>
      <c r="C229" s="9" t="s">
        <v>1175</v>
      </c>
      <c r="D229" s="9" t="s">
        <v>1181</v>
      </c>
      <c r="E229" s="45">
        <v>28800000</v>
      </c>
      <c r="F229" s="45">
        <v>0</v>
      </c>
      <c r="G229" s="45">
        <v>0</v>
      </c>
      <c r="H229" s="45">
        <f>SUM(E229:G229)</f>
        <v>28800000</v>
      </c>
      <c r="I229" s="27">
        <f t="shared" si="7"/>
        <v>9600000</v>
      </c>
      <c r="J229" s="28" t="s">
        <v>27</v>
      </c>
      <c r="K229" s="29" t="s">
        <v>39</v>
      </c>
      <c r="L229" s="29" t="s">
        <v>39</v>
      </c>
      <c r="M229" s="29" t="s">
        <v>39</v>
      </c>
      <c r="N229" s="9" t="s">
        <v>1182</v>
      </c>
      <c r="P229" s="10"/>
    </row>
    <row r="230" spans="1:16" ht="30.75" customHeight="1">
      <c r="A230" s="25">
        <v>226</v>
      </c>
      <c r="B230" s="25" t="s">
        <v>1052</v>
      </c>
      <c r="C230" s="25" t="s">
        <v>1175</v>
      </c>
      <c r="D230" s="9" t="s">
        <v>1183</v>
      </c>
      <c r="E230" s="26">
        <v>63800000</v>
      </c>
      <c r="F230" s="26">
        <v>54700000</v>
      </c>
      <c r="G230" s="26">
        <v>52300000</v>
      </c>
      <c r="H230" s="26">
        <f t="shared" si="6"/>
        <v>170800000</v>
      </c>
      <c r="I230" s="27">
        <f t="shared" si="7"/>
        <v>56933333.333333336</v>
      </c>
      <c r="J230" s="28" t="s">
        <v>27</v>
      </c>
      <c r="K230" s="29" t="s">
        <v>39</v>
      </c>
      <c r="L230" s="29" t="s">
        <v>39</v>
      </c>
      <c r="M230" s="29" t="s">
        <v>39</v>
      </c>
      <c r="N230" s="9" t="s">
        <v>1184</v>
      </c>
      <c r="P230" s="8"/>
    </row>
    <row r="231" spans="1:16" ht="45">
      <c r="A231" s="25">
        <v>227</v>
      </c>
      <c r="B231" s="25" t="s">
        <v>1053</v>
      </c>
      <c r="C231" s="25" t="s">
        <v>1175</v>
      </c>
      <c r="D231" s="9" t="s">
        <v>1185</v>
      </c>
      <c r="E231" s="26">
        <v>2010700</v>
      </c>
      <c r="F231" s="26">
        <v>1960700</v>
      </c>
      <c r="G231" s="26">
        <v>1936492</v>
      </c>
      <c r="H231" s="26">
        <f t="shared" si="6"/>
        <v>5907892</v>
      </c>
      <c r="I231" s="27">
        <f t="shared" si="7"/>
        <v>1969297.3333333333</v>
      </c>
      <c r="J231" s="28" t="s">
        <v>27</v>
      </c>
      <c r="K231" s="28" t="s">
        <v>27</v>
      </c>
      <c r="L231" s="28" t="s">
        <v>27</v>
      </c>
      <c r="M231" s="28" t="s">
        <v>27</v>
      </c>
      <c r="N231" s="9" t="s">
        <v>1186</v>
      </c>
      <c r="P231" s="8"/>
    </row>
    <row r="232" spans="1:16" ht="45">
      <c r="A232" s="25">
        <v>228</v>
      </c>
      <c r="B232" s="25" t="s">
        <v>1054</v>
      </c>
      <c r="C232" s="25" t="s">
        <v>1175</v>
      </c>
      <c r="D232" s="9" t="s">
        <v>1187</v>
      </c>
      <c r="E232" s="26">
        <v>24950515</v>
      </c>
      <c r="F232" s="26">
        <v>23055529</v>
      </c>
      <c r="G232" s="26">
        <v>25067727</v>
      </c>
      <c r="H232" s="26">
        <f t="shared" si="6"/>
        <v>73073771</v>
      </c>
      <c r="I232" s="27">
        <f t="shared" si="7"/>
        <v>24357923.666666668</v>
      </c>
      <c r="J232" s="28" t="s">
        <v>27</v>
      </c>
      <c r="K232" s="28" t="s">
        <v>27</v>
      </c>
      <c r="L232" s="28" t="s">
        <v>27</v>
      </c>
      <c r="M232" s="28" t="s">
        <v>27</v>
      </c>
      <c r="N232" s="9" t="s">
        <v>1188</v>
      </c>
      <c r="P232" s="8"/>
    </row>
    <row r="233" spans="1:16" ht="60">
      <c r="A233" s="25">
        <v>229</v>
      </c>
      <c r="B233" s="25" t="s">
        <v>1055</v>
      </c>
      <c r="C233" s="25" t="s">
        <v>1175</v>
      </c>
      <c r="D233" s="9" t="s">
        <v>1189</v>
      </c>
      <c r="E233" s="26">
        <v>10218590</v>
      </c>
      <c r="F233" s="26">
        <v>10013349</v>
      </c>
      <c r="G233" s="26">
        <v>10153496</v>
      </c>
      <c r="H233" s="26">
        <f t="shared" si="6"/>
        <v>30385435</v>
      </c>
      <c r="I233" s="27">
        <f t="shared" si="7"/>
        <v>10128478.333333334</v>
      </c>
      <c r="J233" s="28" t="s">
        <v>27</v>
      </c>
      <c r="K233" s="29" t="s">
        <v>39</v>
      </c>
      <c r="L233" s="29" t="s">
        <v>39</v>
      </c>
      <c r="M233" s="28" t="s">
        <v>27</v>
      </c>
      <c r="N233" s="9" t="s">
        <v>1190</v>
      </c>
      <c r="P233" s="8"/>
    </row>
    <row r="234" spans="1:16" ht="120">
      <c r="A234" s="25">
        <v>230</v>
      </c>
      <c r="B234" s="25" t="s">
        <v>1056</v>
      </c>
      <c r="C234" s="25" t="s">
        <v>1175</v>
      </c>
      <c r="D234" s="9" t="s">
        <v>1191</v>
      </c>
      <c r="E234" s="26">
        <v>1134900</v>
      </c>
      <c r="F234" s="26">
        <v>1112200</v>
      </c>
      <c r="G234" s="26">
        <v>1124800</v>
      </c>
      <c r="H234" s="26">
        <f t="shared" si="6"/>
        <v>3371900</v>
      </c>
      <c r="I234" s="27">
        <f t="shared" si="7"/>
        <v>1123966.6666666667</v>
      </c>
      <c r="J234" s="28" t="s">
        <v>27</v>
      </c>
      <c r="K234" s="29" t="s">
        <v>39</v>
      </c>
      <c r="L234" s="29" t="s">
        <v>39</v>
      </c>
      <c r="M234" s="28" t="s">
        <v>27</v>
      </c>
      <c r="N234" s="9" t="s">
        <v>1192</v>
      </c>
      <c r="P234" s="8"/>
    </row>
    <row r="235" spans="1:16" ht="45">
      <c r="A235" s="25">
        <v>231</v>
      </c>
      <c r="B235" s="25" t="s">
        <v>1057</v>
      </c>
      <c r="C235" s="25" t="s">
        <v>1175</v>
      </c>
      <c r="D235" s="9" t="s">
        <v>1193</v>
      </c>
      <c r="E235" s="26">
        <v>1235000</v>
      </c>
      <c r="F235" s="26">
        <v>962375</v>
      </c>
      <c r="G235" s="26">
        <v>1085000</v>
      </c>
      <c r="H235" s="26">
        <f t="shared" si="6"/>
        <v>3282375</v>
      </c>
      <c r="I235" s="27">
        <f t="shared" si="7"/>
        <v>1094125</v>
      </c>
      <c r="J235" s="28" t="s">
        <v>27</v>
      </c>
      <c r="K235" s="29" t="s">
        <v>39</v>
      </c>
      <c r="L235" s="29" t="s">
        <v>39</v>
      </c>
      <c r="M235" s="28" t="s">
        <v>27</v>
      </c>
      <c r="N235" s="9" t="s">
        <v>1194</v>
      </c>
      <c r="P235" s="8"/>
    </row>
    <row r="236" spans="1:16" ht="60">
      <c r="A236" s="25">
        <v>232</v>
      </c>
      <c r="B236" s="25" t="s">
        <v>1058</v>
      </c>
      <c r="C236" s="25" t="s">
        <v>1175</v>
      </c>
      <c r="D236" s="9" t="s">
        <v>1195</v>
      </c>
      <c r="E236" s="26">
        <v>375000</v>
      </c>
      <c r="F236" s="26">
        <v>48975</v>
      </c>
      <c r="G236" s="26">
        <v>0</v>
      </c>
      <c r="H236" s="26">
        <f t="shared" si="6"/>
        <v>423975</v>
      </c>
      <c r="I236" s="27">
        <f t="shared" si="7"/>
        <v>141325</v>
      </c>
      <c r="J236" s="28" t="s">
        <v>27</v>
      </c>
      <c r="K236" s="29" t="s">
        <v>39</v>
      </c>
      <c r="L236" s="29" t="s">
        <v>39</v>
      </c>
      <c r="M236" s="28" t="s">
        <v>27</v>
      </c>
      <c r="N236" s="9" t="s">
        <v>1196</v>
      </c>
      <c r="P236" s="8"/>
    </row>
    <row r="237" spans="1:16" ht="90">
      <c r="A237" s="25">
        <v>233</v>
      </c>
      <c r="B237" s="25" t="s">
        <v>1059</v>
      </c>
      <c r="C237" s="25" t="s">
        <v>1197</v>
      </c>
      <c r="D237" s="9" t="s">
        <v>583</v>
      </c>
      <c r="E237" s="26">
        <v>123472</v>
      </c>
      <c r="F237" s="26">
        <v>608000</v>
      </c>
      <c r="G237" s="26">
        <v>640792</v>
      </c>
      <c r="H237" s="26">
        <f t="shared" si="6"/>
        <v>1372264</v>
      </c>
      <c r="I237" s="27">
        <f t="shared" si="7"/>
        <v>457421.33333333331</v>
      </c>
      <c r="J237" s="28" t="s">
        <v>27</v>
      </c>
      <c r="K237" s="28" t="s">
        <v>27</v>
      </c>
      <c r="L237" s="28" t="s">
        <v>27</v>
      </c>
      <c r="M237" s="28" t="s">
        <v>27</v>
      </c>
      <c r="N237" s="9" t="s">
        <v>1198</v>
      </c>
      <c r="O237" s="15"/>
      <c r="P237" s="8"/>
    </row>
    <row r="238" spans="1:16" ht="75">
      <c r="A238" s="25">
        <v>234</v>
      </c>
      <c r="B238" s="25" t="s">
        <v>1060</v>
      </c>
      <c r="C238" s="25" t="s">
        <v>1197</v>
      </c>
      <c r="D238" s="9" t="s">
        <v>1199</v>
      </c>
      <c r="E238" s="26">
        <v>484653</v>
      </c>
      <c r="F238" s="26">
        <v>522336</v>
      </c>
      <c r="G238" s="26">
        <v>1530623</v>
      </c>
      <c r="H238" s="26">
        <f t="shared" si="6"/>
        <v>2537612</v>
      </c>
      <c r="I238" s="27">
        <f t="shared" si="7"/>
        <v>845870.66666666663</v>
      </c>
      <c r="J238" s="28" t="s">
        <v>27</v>
      </c>
      <c r="K238" s="29" t="s">
        <v>39</v>
      </c>
      <c r="L238" s="29" t="s">
        <v>39</v>
      </c>
      <c r="M238" s="28" t="s">
        <v>27</v>
      </c>
      <c r="N238" s="9" t="s">
        <v>1200</v>
      </c>
      <c r="P238" s="8"/>
    </row>
    <row r="239" spans="1:16" ht="45">
      <c r="A239" s="25">
        <v>235</v>
      </c>
      <c r="B239" s="25" t="s">
        <v>1061</v>
      </c>
      <c r="C239" s="25" t="s">
        <v>1197</v>
      </c>
      <c r="D239" s="9" t="s">
        <v>1201</v>
      </c>
      <c r="E239" s="26">
        <v>1503507</v>
      </c>
      <c r="F239" s="26">
        <v>1457131</v>
      </c>
      <c r="G239" s="26">
        <v>1489600</v>
      </c>
      <c r="H239" s="26">
        <f t="shared" si="6"/>
        <v>4450238</v>
      </c>
      <c r="I239" s="27">
        <f t="shared" si="7"/>
        <v>1483412.6666666667</v>
      </c>
      <c r="J239" s="28" t="s">
        <v>27</v>
      </c>
      <c r="K239" s="28" t="s">
        <v>27</v>
      </c>
      <c r="L239" s="28" t="s">
        <v>27</v>
      </c>
      <c r="M239" s="28" t="s">
        <v>27</v>
      </c>
      <c r="N239" s="9" t="s">
        <v>1202</v>
      </c>
      <c r="O239" s="15"/>
      <c r="P239" s="8"/>
    </row>
    <row r="240" spans="1:16" ht="30">
      <c r="A240" s="25">
        <v>236</v>
      </c>
      <c r="B240" s="25" t="s">
        <v>1062</v>
      </c>
      <c r="C240" s="25" t="s">
        <v>1197</v>
      </c>
      <c r="D240" s="9" t="s">
        <v>1203</v>
      </c>
      <c r="E240" s="26">
        <v>2664335</v>
      </c>
      <c r="F240" s="26">
        <v>2745900</v>
      </c>
      <c r="G240" s="26">
        <v>1654100</v>
      </c>
      <c r="H240" s="26">
        <f t="shared" si="6"/>
        <v>7064335</v>
      </c>
      <c r="I240" s="27">
        <f t="shared" si="7"/>
        <v>2354778.3333333335</v>
      </c>
      <c r="J240" s="28" t="s">
        <v>27</v>
      </c>
      <c r="K240" s="28" t="s">
        <v>27</v>
      </c>
      <c r="L240" s="28" t="s">
        <v>27</v>
      </c>
      <c r="M240" s="28" t="s">
        <v>27</v>
      </c>
      <c r="N240" s="9" t="s">
        <v>1204</v>
      </c>
      <c r="P240" s="8"/>
    </row>
    <row r="241" spans="1:16" ht="75">
      <c r="A241" s="25">
        <v>237</v>
      </c>
      <c r="B241" s="25" t="s">
        <v>1063</v>
      </c>
      <c r="C241" s="25" t="s">
        <v>1197</v>
      </c>
      <c r="D241" s="9" t="s">
        <v>1205</v>
      </c>
      <c r="E241" s="26">
        <v>2904900</v>
      </c>
      <c r="F241" s="26">
        <v>2872300</v>
      </c>
      <c r="G241" s="26">
        <v>2775200</v>
      </c>
      <c r="H241" s="26">
        <f t="shared" si="6"/>
        <v>8552400</v>
      </c>
      <c r="I241" s="27">
        <f t="shared" si="7"/>
        <v>2850800</v>
      </c>
      <c r="J241" s="28" t="s">
        <v>27</v>
      </c>
      <c r="K241" s="28" t="s">
        <v>27</v>
      </c>
      <c r="L241" s="28" t="s">
        <v>27</v>
      </c>
      <c r="M241" s="28" t="s">
        <v>27</v>
      </c>
      <c r="N241" s="9" t="s">
        <v>1206</v>
      </c>
      <c r="P241" s="8"/>
    </row>
    <row r="242" spans="1:16" ht="60">
      <c r="A242" s="25">
        <v>238</v>
      </c>
      <c r="B242" s="25" t="s">
        <v>1064</v>
      </c>
      <c r="C242" s="25" t="s">
        <v>1197</v>
      </c>
      <c r="D242" s="9" t="s">
        <v>1207</v>
      </c>
      <c r="E242" s="26">
        <v>240500</v>
      </c>
      <c r="F242" s="26">
        <v>162073</v>
      </c>
      <c r="G242" s="26">
        <v>235261</v>
      </c>
      <c r="H242" s="26">
        <f t="shared" si="6"/>
        <v>637834</v>
      </c>
      <c r="I242" s="27">
        <f t="shared" si="7"/>
        <v>212611.33333333334</v>
      </c>
      <c r="J242" s="28" t="s">
        <v>27</v>
      </c>
      <c r="K242" s="28" t="s">
        <v>27</v>
      </c>
      <c r="L242" s="28" t="s">
        <v>27</v>
      </c>
      <c r="M242" s="28" t="s">
        <v>27</v>
      </c>
      <c r="N242" s="9" t="s">
        <v>1208</v>
      </c>
      <c r="P242" s="8"/>
    </row>
    <row r="243" spans="1:16" ht="30">
      <c r="A243" s="25">
        <v>239</v>
      </c>
      <c r="B243" s="25" t="s">
        <v>1065</v>
      </c>
      <c r="C243" s="25" t="s">
        <v>1209</v>
      </c>
      <c r="D243" s="9" t="s">
        <v>1210</v>
      </c>
      <c r="E243" s="26">
        <v>17389100</v>
      </c>
      <c r="F243" s="26">
        <v>17205200</v>
      </c>
      <c r="G243" s="26">
        <v>17441300</v>
      </c>
      <c r="H243" s="26">
        <f t="shared" si="6"/>
        <v>52035600</v>
      </c>
      <c r="I243" s="27">
        <f t="shared" si="7"/>
        <v>17345200</v>
      </c>
      <c r="J243" s="28" t="s">
        <v>27</v>
      </c>
      <c r="K243" s="28" t="s">
        <v>27</v>
      </c>
      <c r="L243" s="28" t="s">
        <v>27</v>
      </c>
      <c r="M243" s="28" t="s">
        <v>27</v>
      </c>
      <c r="N243" s="9" t="s">
        <v>1211</v>
      </c>
      <c r="P243" s="8"/>
    </row>
    <row r="244" spans="1:16" ht="30">
      <c r="A244" s="25">
        <v>240</v>
      </c>
      <c r="B244" s="25" t="s">
        <v>1066</v>
      </c>
      <c r="C244" s="25" t="s">
        <v>1209</v>
      </c>
      <c r="D244" s="9" t="s">
        <v>1212</v>
      </c>
      <c r="E244" s="26">
        <v>7229040</v>
      </c>
      <c r="F244" s="26">
        <v>6826882</v>
      </c>
      <c r="G244" s="26">
        <v>6826882</v>
      </c>
      <c r="H244" s="26">
        <f t="shared" si="6"/>
        <v>20882804</v>
      </c>
      <c r="I244" s="27">
        <f t="shared" si="7"/>
        <v>6960934.666666667</v>
      </c>
      <c r="J244" s="28" t="s">
        <v>27</v>
      </c>
      <c r="K244" s="28" t="s">
        <v>27</v>
      </c>
      <c r="L244" s="28" t="s">
        <v>27</v>
      </c>
      <c r="M244" s="28" t="s">
        <v>27</v>
      </c>
      <c r="N244" s="9" t="s">
        <v>1213</v>
      </c>
      <c r="P244" s="8"/>
    </row>
    <row r="245" spans="1:16" ht="45">
      <c r="A245" s="25">
        <v>241</v>
      </c>
      <c r="B245" s="25" t="s">
        <v>1067</v>
      </c>
      <c r="C245" s="25" t="s">
        <v>1209</v>
      </c>
      <c r="D245" s="9" t="s">
        <v>638</v>
      </c>
      <c r="E245" s="26">
        <v>323883</v>
      </c>
      <c r="F245" s="26">
        <v>319745</v>
      </c>
      <c r="G245" s="26">
        <v>332957</v>
      </c>
      <c r="H245" s="26">
        <f t="shared" si="6"/>
        <v>976585</v>
      </c>
      <c r="I245" s="27">
        <f t="shared" si="7"/>
        <v>325528.33333333331</v>
      </c>
      <c r="J245" s="28" t="s">
        <v>27</v>
      </c>
      <c r="K245" s="29" t="s">
        <v>39</v>
      </c>
      <c r="L245" s="29" t="s">
        <v>39</v>
      </c>
      <c r="M245" s="28" t="s">
        <v>27</v>
      </c>
      <c r="N245" s="9" t="s">
        <v>1214</v>
      </c>
      <c r="P245" s="8"/>
    </row>
    <row r="246" spans="1:16" ht="30">
      <c r="A246" s="25">
        <v>242</v>
      </c>
      <c r="B246" s="25" t="s">
        <v>1068</v>
      </c>
      <c r="C246" s="25" t="s">
        <v>453</v>
      </c>
      <c r="D246" s="9" t="s">
        <v>1215</v>
      </c>
      <c r="E246" s="26">
        <v>74771932</v>
      </c>
      <c r="F246" s="26">
        <v>77514585</v>
      </c>
      <c r="G246" s="26">
        <v>77632493</v>
      </c>
      <c r="H246" s="26">
        <f t="shared" si="6"/>
        <v>229919010</v>
      </c>
      <c r="I246" s="27">
        <f t="shared" si="7"/>
        <v>76639670</v>
      </c>
      <c r="J246" s="28" t="s">
        <v>27</v>
      </c>
      <c r="K246" s="28" t="s">
        <v>27</v>
      </c>
      <c r="L246" s="29" t="s">
        <v>39</v>
      </c>
      <c r="M246" s="28" t="s">
        <v>27</v>
      </c>
      <c r="N246" s="9" t="s">
        <v>1216</v>
      </c>
      <c r="P246" s="8"/>
    </row>
    <row r="247" spans="1:16" ht="21.75" customHeight="1">
      <c r="A247" s="25">
        <v>243</v>
      </c>
      <c r="B247" s="25" t="s">
        <v>1069</v>
      </c>
      <c r="C247" s="25" t="s">
        <v>453</v>
      </c>
      <c r="D247" s="9" t="s">
        <v>1217</v>
      </c>
      <c r="E247" s="26">
        <v>1519300</v>
      </c>
      <c r="F247" s="26">
        <v>1283427</v>
      </c>
      <c r="G247" s="26">
        <v>1352460</v>
      </c>
      <c r="H247" s="26">
        <f t="shared" si="6"/>
        <v>4155187</v>
      </c>
      <c r="I247" s="27">
        <f t="shared" si="7"/>
        <v>1385062.3333333333</v>
      </c>
      <c r="J247" s="28" t="s">
        <v>27</v>
      </c>
      <c r="K247" s="28" t="s">
        <v>27</v>
      </c>
      <c r="L247" s="28" t="s">
        <v>27</v>
      </c>
      <c r="M247" s="28" t="s">
        <v>27</v>
      </c>
      <c r="N247" s="9" t="s">
        <v>1218</v>
      </c>
      <c r="P247" s="8"/>
    </row>
    <row r="248" spans="1:16" ht="45">
      <c r="A248" s="25">
        <v>244</v>
      </c>
      <c r="B248" s="25" t="s">
        <v>1070</v>
      </c>
      <c r="C248" s="25" t="s">
        <v>453</v>
      </c>
      <c r="D248" s="9" t="s">
        <v>638</v>
      </c>
      <c r="E248" s="26">
        <v>940403</v>
      </c>
      <c r="F248" s="26">
        <v>987126</v>
      </c>
      <c r="G248" s="26">
        <v>1052303</v>
      </c>
      <c r="H248" s="26">
        <f t="shared" si="6"/>
        <v>2979832</v>
      </c>
      <c r="I248" s="27">
        <f t="shared" si="7"/>
        <v>993277.33333333337</v>
      </c>
      <c r="J248" s="28" t="s">
        <v>27</v>
      </c>
      <c r="K248" s="29" t="s">
        <v>39</v>
      </c>
      <c r="L248" s="29" t="s">
        <v>39</v>
      </c>
      <c r="M248" s="28" t="s">
        <v>27</v>
      </c>
      <c r="N248" s="9" t="s">
        <v>1219</v>
      </c>
      <c r="P248" s="8"/>
    </row>
    <row r="249" spans="1:16" ht="60">
      <c r="A249" s="25">
        <v>245</v>
      </c>
      <c r="B249" s="25" t="s">
        <v>1071</v>
      </c>
      <c r="C249" s="25" t="s">
        <v>453</v>
      </c>
      <c r="D249" s="9" t="s">
        <v>1220</v>
      </c>
      <c r="E249" s="26">
        <v>151980</v>
      </c>
      <c r="F249" s="26">
        <v>90458</v>
      </c>
      <c r="G249" s="26">
        <v>215200</v>
      </c>
      <c r="H249" s="26">
        <f t="shared" si="6"/>
        <v>457638</v>
      </c>
      <c r="I249" s="27">
        <f t="shared" si="7"/>
        <v>152546</v>
      </c>
      <c r="J249" s="28" t="s">
        <v>27</v>
      </c>
      <c r="K249" s="28" t="s">
        <v>27</v>
      </c>
      <c r="L249" s="28" t="s">
        <v>27</v>
      </c>
      <c r="M249" s="28" t="s">
        <v>27</v>
      </c>
      <c r="N249" s="9" t="s">
        <v>1221</v>
      </c>
      <c r="O249" s="15"/>
      <c r="P249" s="8"/>
    </row>
    <row r="250" spans="1:16" ht="60">
      <c r="A250" s="25">
        <v>246</v>
      </c>
      <c r="B250" s="25" t="s">
        <v>1072</v>
      </c>
      <c r="C250" s="25" t="s">
        <v>453</v>
      </c>
      <c r="D250" s="9" t="s">
        <v>1222</v>
      </c>
      <c r="E250" s="46">
        <v>1379600</v>
      </c>
      <c r="F250" s="26">
        <v>1393800</v>
      </c>
      <c r="G250" s="26">
        <v>1409600</v>
      </c>
      <c r="H250" s="26">
        <f t="shared" si="6"/>
        <v>4183000</v>
      </c>
      <c r="I250" s="27">
        <f t="shared" si="7"/>
        <v>1394333.3333333333</v>
      </c>
      <c r="J250" s="28" t="s">
        <v>27</v>
      </c>
      <c r="K250" s="29" t="s">
        <v>39</v>
      </c>
      <c r="L250" s="29" t="s">
        <v>39</v>
      </c>
      <c r="M250" s="28" t="s">
        <v>27</v>
      </c>
      <c r="N250" s="9" t="s">
        <v>1223</v>
      </c>
      <c r="P250" s="8"/>
    </row>
    <row r="251" spans="1:16" ht="60">
      <c r="A251" s="25">
        <v>247</v>
      </c>
      <c r="B251" s="25" t="s">
        <v>1073</v>
      </c>
      <c r="C251" s="25" t="s">
        <v>453</v>
      </c>
      <c r="D251" s="9" t="s">
        <v>1224</v>
      </c>
      <c r="E251" s="26">
        <v>0</v>
      </c>
      <c r="F251" s="26">
        <v>80000000</v>
      </c>
      <c r="G251" s="26">
        <v>135297766</v>
      </c>
      <c r="H251" s="26">
        <f t="shared" si="6"/>
        <v>215297766</v>
      </c>
      <c r="I251" s="27">
        <f t="shared" si="7"/>
        <v>71765922</v>
      </c>
      <c r="J251" s="28" t="s">
        <v>27</v>
      </c>
      <c r="K251" s="29" t="s">
        <v>39</v>
      </c>
      <c r="L251" s="29" t="s">
        <v>39</v>
      </c>
      <c r="M251" s="28" t="s">
        <v>27</v>
      </c>
      <c r="N251" s="9" t="s">
        <v>1225</v>
      </c>
      <c r="P251" s="8"/>
    </row>
    <row r="252" spans="1:16" ht="45">
      <c r="A252" s="25">
        <v>248</v>
      </c>
      <c r="B252" s="25" t="s">
        <v>1074</v>
      </c>
      <c r="C252" s="25" t="s">
        <v>453</v>
      </c>
      <c r="D252" s="9" t="s">
        <v>1226</v>
      </c>
      <c r="E252" s="26">
        <v>0</v>
      </c>
      <c r="F252" s="26">
        <v>141931</v>
      </c>
      <c r="G252" s="26">
        <v>144524</v>
      </c>
      <c r="H252" s="26">
        <f t="shared" si="6"/>
        <v>286455</v>
      </c>
      <c r="I252" s="27">
        <f t="shared" si="7"/>
        <v>95485</v>
      </c>
      <c r="J252" s="28" t="s">
        <v>27</v>
      </c>
      <c r="K252" s="29" t="s">
        <v>39</v>
      </c>
      <c r="L252" s="29" t="s">
        <v>39</v>
      </c>
      <c r="M252" s="28" t="s">
        <v>27</v>
      </c>
      <c r="N252" s="9" t="s">
        <v>1227</v>
      </c>
      <c r="P252" s="8"/>
    </row>
    <row r="253" spans="1:16" ht="30">
      <c r="A253" s="25">
        <v>249</v>
      </c>
      <c r="B253" s="25" t="s">
        <v>1075</v>
      </c>
      <c r="C253" s="25" t="s">
        <v>1076</v>
      </c>
      <c r="D253" s="9" t="s">
        <v>1228</v>
      </c>
      <c r="E253" s="26">
        <v>14832580</v>
      </c>
      <c r="F253" s="26">
        <v>17558090</v>
      </c>
      <c r="G253" s="26">
        <v>17077079</v>
      </c>
      <c r="H253" s="26">
        <f t="shared" si="6"/>
        <v>49467749</v>
      </c>
      <c r="I253" s="27">
        <f t="shared" si="7"/>
        <v>16489249.666666666</v>
      </c>
      <c r="J253" s="28" t="s">
        <v>27</v>
      </c>
      <c r="K253" s="29" t="s">
        <v>39</v>
      </c>
      <c r="L253" s="29" t="s">
        <v>39</v>
      </c>
      <c r="M253" s="28" t="s">
        <v>27</v>
      </c>
      <c r="N253" s="9" t="s">
        <v>1229</v>
      </c>
      <c r="P253" s="8"/>
    </row>
    <row r="254" spans="1:16" ht="90">
      <c r="A254" s="25">
        <v>250</v>
      </c>
      <c r="B254" s="25" t="s">
        <v>1077</v>
      </c>
      <c r="C254" s="25" t="s">
        <v>1076</v>
      </c>
      <c r="D254" s="9" t="s">
        <v>1230</v>
      </c>
      <c r="E254" s="26">
        <v>3888968</v>
      </c>
      <c r="F254" s="26">
        <v>4008861</v>
      </c>
      <c r="G254" s="26">
        <v>4801816</v>
      </c>
      <c r="H254" s="26">
        <f t="shared" si="6"/>
        <v>12699645</v>
      </c>
      <c r="I254" s="27">
        <f t="shared" si="7"/>
        <v>4233215</v>
      </c>
      <c r="J254" s="28" t="s">
        <v>27</v>
      </c>
      <c r="K254" s="29" t="s">
        <v>39</v>
      </c>
      <c r="L254" s="29" t="s">
        <v>39</v>
      </c>
      <c r="M254" s="28" t="s">
        <v>27</v>
      </c>
      <c r="N254" s="9" t="s">
        <v>1231</v>
      </c>
      <c r="P254" s="8"/>
    </row>
    <row r="255" spans="1:16" ht="105">
      <c r="A255" s="25">
        <v>251</v>
      </c>
      <c r="B255" s="25" t="s">
        <v>1078</v>
      </c>
      <c r="C255" s="25" t="s">
        <v>1076</v>
      </c>
      <c r="D255" s="9" t="s">
        <v>638</v>
      </c>
      <c r="E255" s="26">
        <v>1357920</v>
      </c>
      <c r="F255" s="26">
        <v>1976372</v>
      </c>
      <c r="G255" s="26">
        <v>1765191</v>
      </c>
      <c r="H255" s="26">
        <f t="shared" si="6"/>
        <v>5099483</v>
      </c>
      <c r="I255" s="27">
        <f t="shared" si="7"/>
        <v>1699827.6666666667</v>
      </c>
      <c r="J255" s="28" t="s">
        <v>27</v>
      </c>
      <c r="K255" s="29" t="s">
        <v>39</v>
      </c>
      <c r="L255" s="29" t="s">
        <v>39</v>
      </c>
      <c r="M255" s="28" t="s">
        <v>27</v>
      </c>
      <c r="N255" s="9" t="s">
        <v>1232</v>
      </c>
      <c r="P255" s="8"/>
    </row>
    <row r="256" spans="1:16" ht="32.25" customHeight="1">
      <c r="A256" s="25">
        <v>252</v>
      </c>
      <c r="B256" s="25" t="s">
        <v>1079</v>
      </c>
      <c r="C256" s="25" t="s">
        <v>1233</v>
      </c>
      <c r="D256" s="9" t="s">
        <v>1234</v>
      </c>
      <c r="E256" s="26">
        <v>271564040</v>
      </c>
      <c r="F256" s="26">
        <v>273646598</v>
      </c>
      <c r="G256" s="26">
        <v>272265778</v>
      </c>
      <c r="H256" s="26">
        <f t="shared" si="6"/>
        <v>817476416</v>
      </c>
      <c r="I256" s="27">
        <f t="shared" si="7"/>
        <v>272492138.66666669</v>
      </c>
      <c r="J256" s="28" t="s">
        <v>27</v>
      </c>
      <c r="K256" s="29" t="s">
        <v>39</v>
      </c>
      <c r="L256" s="29" t="s">
        <v>39</v>
      </c>
      <c r="M256" s="29" t="s">
        <v>39</v>
      </c>
      <c r="N256" s="9"/>
      <c r="P256" s="8"/>
    </row>
    <row r="257" spans="1:16" ht="60">
      <c r="A257" s="25">
        <v>253</v>
      </c>
      <c r="B257" s="25" t="s">
        <v>1080</v>
      </c>
      <c r="C257" s="25" t="s">
        <v>107</v>
      </c>
      <c r="D257" s="9" t="s">
        <v>1235</v>
      </c>
      <c r="E257" s="26">
        <v>8976599</v>
      </c>
      <c r="F257" s="26">
        <v>8568950</v>
      </c>
      <c r="G257" s="26">
        <v>18591053</v>
      </c>
      <c r="H257" s="26">
        <f t="shared" si="6"/>
        <v>36136602</v>
      </c>
      <c r="I257" s="27">
        <f t="shared" si="7"/>
        <v>12045534</v>
      </c>
      <c r="J257" s="28" t="s">
        <v>27</v>
      </c>
      <c r="K257" s="29" t="s">
        <v>39</v>
      </c>
      <c r="L257" s="29" t="s">
        <v>39</v>
      </c>
      <c r="M257" s="28" t="s">
        <v>27</v>
      </c>
      <c r="N257" s="9" t="s">
        <v>1236</v>
      </c>
      <c r="P257" s="8"/>
    </row>
    <row r="258" spans="1:16" ht="45">
      <c r="A258" s="25">
        <v>254</v>
      </c>
      <c r="B258" s="25" t="s">
        <v>1081</v>
      </c>
      <c r="C258" s="25" t="s">
        <v>107</v>
      </c>
      <c r="D258" s="9" t="s">
        <v>1237</v>
      </c>
      <c r="E258" s="26">
        <v>1255589594</v>
      </c>
      <c r="F258" s="26">
        <v>1223493835</v>
      </c>
      <c r="G258" s="26">
        <v>1122928900</v>
      </c>
      <c r="H258" s="26">
        <f t="shared" si="6"/>
        <v>3602012329</v>
      </c>
      <c r="I258" s="27">
        <f t="shared" si="7"/>
        <v>1200670776.3333333</v>
      </c>
      <c r="J258" s="28" t="s">
        <v>27</v>
      </c>
      <c r="K258" s="29" t="s">
        <v>39</v>
      </c>
      <c r="L258" s="29" t="s">
        <v>39</v>
      </c>
      <c r="M258" s="29" t="s">
        <v>39</v>
      </c>
      <c r="N258" s="9" t="s">
        <v>1238</v>
      </c>
      <c r="P258" s="8"/>
    </row>
    <row r="259" spans="1:16" ht="135">
      <c r="A259" s="25">
        <v>255</v>
      </c>
      <c r="B259" s="25" t="s">
        <v>1082</v>
      </c>
      <c r="C259" s="25" t="s">
        <v>107</v>
      </c>
      <c r="D259" s="9" t="s">
        <v>1239</v>
      </c>
      <c r="E259" s="26">
        <v>33046777</v>
      </c>
      <c r="F259" s="26">
        <v>37153713</v>
      </c>
      <c r="G259" s="26">
        <v>36779497</v>
      </c>
      <c r="H259" s="26">
        <f t="shared" si="6"/>
        <v>106979987</v>
      </c>
      <c r="I259" s="27">
        <f t="shared" si="7"/>
        <v>35659995.666666664</v>
      </c>
      <c r="J259" s="28" t="s">
        <v>27</v>
      </c>
      <c r="K259" s="28" t="s">
        <v>27</v>
      </c>
      <c r="L259" s="29" t="s">
        <v>39</v>
      </c>
      <c r="M259" s="28" t="s">
        <v>27</v>
      </c>
      <c r="N259" s="9" t="s">
        <v>1240</v>
      </c>
      <c r="O259" s="15"/>
      <c r="P259" s="8"/>
    </row>
    <row r="260" spans="1:16" ht="60">
      <c r="A260" s="25">
        <v>256</v>
      </c>
      <c r="B260" s="25" t="s">
        <v>1083</v>
      </c>
      <c r="C260" s="25" t="s">
        <v>107</v>
      </c>
      <c r="D260" s="9" t="s">
        <v>1241</v>
      </c>
      <c r="E260" s="26">
        <v>8609311</v>
      </c>
      <c r="F260" s="26">
        <v>0</v>
      </c>
      <c r="G260" s="26">
        <v>0</v>
      </c>
      <c r="H260" s="26">
        <f t="shared" si="6"/>
        <v>8609311</v>
      </c>
      <c r="I260" s="27">
        <f t="shared" si="7"/>
        <v>2869770.3333333335</v>
      </c>
      <c r="J260" s="28" t="s">
        <v>27</v>
      </c>
      <c r="K260" s="29" t="s">
        <v>39</v>
      </c>
      <c r="L260" s="29" t="s">
        <v>39</v>
      </c>
      <c r="M260" s="28" t="s">
        <v>27</v>
      </c>
      <c r="N260" s="9" t="s">
        <v>1242</v>
      </c>
      <c r="O260" s="12"/>
      <c r="P260" s="8"/>
    </row>
    <row r="261" spans="1:16" ht="75">
      <c r="A261" s="25">
        <v>257</v>
      </c>
      <c r="B261" s="25" t="s">
        <v>1084</v>
      </c>
      <c r="C261" s="25" t="s">
        <v>107</v>
      </c>
      <c r="D261" s="9" t="s">
        <v>1243</v>
      </c>
      <c r="E261" s="26">
        <v>11770219</v>
      </c>
      <c r="F261" s="26">
        <v>9779622</v>
      </c>
      <c r="G261" s="26">
        <v>11013104</v>
      </c>
      <c r="H261" s="26">
        <f t="shared" si="6"/>
        <v>32562945</v>
      </c>
      <c r="I261" s="27">
        <f t="shared" si="7"/>
        <v>10854315</v>
      </c>
      <c r="J261" s="28" t="s">
        <v>27</v>
      </c>
      <c r="K261" s="29" t="s">
        <v>39</v>
      </c>
      <c r="L261" s="29" t="s">
        <v>39</v>
      </c>
      <c r="M261" s="28" t="s">
        <v>27</v>
      </c>
      <c r="N261" s="9" t="s">
        <v>1244</v>
      </c>
      <c r="P261" s="8"/>
    </row>
    <row r="262" spans="1:16" ht="30">
      <c r="A262" s="25">
        <v>258</v>
      </c>
      <c r="B262" s="25" t="s">
        <v>1085</v>
      </c>
      <c r="C262" s="25" t="s">
        <v>107</v>
      </c>
      <c r="D262" s="9" t="s">
        <v>1245</v>
      </c>
      <c r="E262" s="26">
        <v>122465047</v>
      </c>
      <c r="F262" s="26">
        <v>183104525</v>
      </c>
      <c r="G262" s="26">
        <v>200908259</v>
      </c>
      <c r="H262" s="26">
        <f t="shared" ref="H262:H276" si="8">SUM(E262:G262)</f>
        <v>506477831</v>
      </c>
      <c r="I262" s="27">
        <f t="shared" ref="I262:I276" si="9">H262/3</f>
        <v>168825943.66666666</v>
      </c>
      <c r="J262" s="28" t="s">
        <v>27</v>
      </c>
      <c r="K262" s="29" t="s">
        <v>39</v>
      </c>
      <c r="L262" s="29" t="s">
        <v>39</v>
      </c>
      <c r="M262" s="28" t="s">
        <v>27</v>
      </c>
      <c r="N262" s="9" t="s">
        <v>1246</v>
      </c>
      <c r="P262" s="8"/>
    </row>
    <row r="263" spans="1:16" ht="30">
      <c r="A263" s="25">
        <v>259</v>
      </c>
      <c r="B263" s="25" t="s">
        <v>1086</v>
      </c>
      <c r="C263" s="25" t="s">
        <v>107</v>
      </c>
      <c r="D263" s="9" t="s">
        <v>1247</v>
      </c>
      <c r="E263" s="26">
        <v>6939265</v>
      </c>
      <c r="F263" s="26">
        <v>88760470</v>
      </c>
      <c r="G263" s="26">
        <v>33599416</v>
      </c>
      <c r="H263" s="26">
        <f t="shared" si="8"/>
        <v>129299151</v>
      </c>
      <c r="I263" s="27">
        <f t="shared" si="9"/>
        <v>43099717</v>
      </c>
      <c r="J263" s="28" t="s">
        <v>27</v>
      </c>
      <c r="K263" s="29" t="s">
        <v>39</v>
      </c>
      <c r="L263" s="29" t="s">
        <v>39</v>
      </c>
      <c r="M263" s="28" t="s">
        <v>27</v>
      </c>
      <c r="N263" s="9" t="s">
        <v>1248</v>
      </c>
      <c r="P263" s="8"/>
    </row>
    <row r="264" spans="1:16" ht="60">
      <c r="A264" s="25">
        <v>260</v>
      </c>
      <c r="B264" s="25" t="s">
        <v>1087</v>
      </c>
      <c r="C264" s="25" t="s">
        <v>1249</v>
      </c>
      <c r="D264" s="9" t="s">
        <v>1250</v>
      </c>
      <c r="E264" s="26">
        <v>3841588</v>
      </c>
      <c r="F264" s="26">
        <v>3784049</v>
      </c>
      <c r="G264" s="26">
        <v>3836290</v>
      </c>
      <c r="H264" s="26">
        <f t="shared" si="8"/>
        <v>11461927</v>
      </c>
      <c r="I264" s="27">
        <f t="shared" si="9"/>
        <v>3820642.3333333335</v>
      </c>
      <c r="J264" s="28" t="s">
        <v>27</v>
      </c>
      <c r="K264" s="47" t="s">
        <v>27</v>
      </c>
      <c r="L264" s="47" t="s">
        <v>27</v>
      </c>
      <c r="M264" s="47" t="s">
        <v>27</v>
      </c>
      <c r="N264" s="9" t="s">
        <v>1251</v>
      </c>
      <c r="P264" s="8"/>
    </row>
    <row r="265" spans="1:16" ht="29.45" customHeight="1">
      <c r="A265" s="25">
        <v>261</v>
      </c>
      <c r="B265" s="25" t="s">
        <v>1088</v>
      </c>
      <c r="C265" s="25" t="s">
        <v>1252</v>
      </c>
      <c r="D265" s="9" t="s">
        <v>1253</v>
      </c>
      <c r="E265" s="26">
        <v>12400000</v>
      </c>
      <c r="F265" s="26">
        <v>12400000</v>
      </c>
      <c r="G265" s="26">
        <v>12400000</v>
      </c>
      <c r="H265" s="26">
        <f t="shared" si="8"/>
        <v>37200000</v>
      </c>
      <c r="I265" s="27">
        <f t="shared" si="9"/>
        <v>12400000</v>
      </c>
      <c r="J265" s="28" t="s">
        <v>27</v>
      </c>
      <c r="K265" s="29" t="s">
        <v>39</v>
      </c>
      <c r="L265" s="29" t="s">
        <v>39</v>
      </c>
      <c r="M265" s="28" t="s">
        <v>27</v>
      </c>
      <c r="N265" s="9" t="s">
        <v>1254</v>
      </c>
      <c r="P265" s="8"/>
    </row>
    <row r="266" spans="1:16" ht="75">
      <c r="A266" s="25">
        <v>262</v>
      </c>
      <c r="B266" s="25" t="s">
        <v>1089</v>
      </c>
      <c r="C266" s="25" t="s">
        <v>25</v>
      </c>
      <c r="D266" s="9" t="s">
        <v>1255</v>
      </c>
      <c r="E266" s="26">
        <v>771390</v>
      </c>
      <c r="F266" s="26">
        <v>921890</v>
      </c>
      <c r="G266" s="26">
        <v>1068291</v>
      </c>
      <c r="H266" s="26">
        <f t="shared" si="8"/>
        <v>2761571</v>
      </c>
      <c r="I266" s="27">
        <f t="shared" si="9"/>
        <v>920523.66666666663</v>
      </c>
      <c r="J266" s="28" t="s">
        <v>27</v>
      </c>
      <c r="K266" s="28" t="s">
        <v>27</v>
      </c>
      <c r="L266" s="28" t="s">
        <v>27</v>
      </c>
      <c r="M266" s="28" t="s">
        <v>27</v>
      </c>
      <c r="N266" s="9" t="s">
        <v>1256</v>
      </c>
      <c r="P266" s="8"/>
    </row>
    <row r="267" spans="1:16" ht="30">
      <c r="A267" s="25">
        <v>263</v>
      </c>
      <c r="B267" s="25" t="s">
        <v>1090</v>
      </c>
      <c r="C267" s="25" t="s">
        <v>25</v>
      </c>
      <c r="D267" s="9" t="s">
        <v>1257</v>
      </c>
      <c r="E267" s="26">
        <v>496000</v>
      </c>
      <c r="F267" s="26">
        <v>469200</v>
      </c>
      <c r="G267" s="26">
        <v>452830</v>
      </c>
      <c r="H267" s="26">
        <f t="shared" si="8"/>
        <v>1418030</v>
      </c>
      <c r="I267" s="27">
        <f t="shared" si="9"/>
        <v>472676.66666666669</v>
      </c>
      <c r="J267" s="28" t="s">
        <v>27</v>
      </c>
      <c r="K267" s="28" t="s">
        <v>27</v>
      </c>
      <c r="L267" s="28" t="s">
        <v>27</v>
      </c>
      <c r="M267" s="28" t="s">
        <v>27</v>
      </c>
      <c r="N267" s="9" t="s">
        <v>1258</v>
      </c>
      <c r="P267" s="8"/>
    </row>
    <row r="268" spans="1:16" s="13" customFormat="1" ht="135">
      <c r="A268" s="39">
        <v>264</v>
      </c>
      <c r="B268" s="39" t="s">
        <v>1091</v>
      </c>
      <c r="C268" s="39" t="s">
        <v>25</v>
      </c>
      <c r="D268" s="40" t="s">
        <v>1259</v>
      </c>
      <c r="E268" s="41">
        <v>14140378</v>
      </c>
      <c r="F268" s="41">
        <v>31094533</v>
      </c>
      <c r="G268" s="41">
        <v>31431444</v>
      </c>
      <c r="H268" s="41">
        <f t="shared" si="8"/>
        <v>76666355</v>
      </c>
      <c r="I268" s="42">
        <f t="shared" si="9"/>
        <v>25555451.666666668</v>
      </c>
      <c r="J268" s="43" t="s">
        <v>27</v>
      </c>
      <c r="K268" s="43" t="s">
        <v>27</v>
      </c>
      <c r="L268" s="43" t="s">
        <v>27</v>
      </c>
      <c r="M268" s="43" t="s">
        <v>27</v>
      </c>
      <c r="N268" s="40" t="s">
        <v>1260</v>
      </c>
      <c r="P268" s="16"/>
    </row>
    <row r="269" spans="1:16" ht="45">
      <c r="A269" s="25">
        <v>265</v>
      </c>
      <c r="B269" s="25" t="s">
        <v>1092</v>
      </c>
      <c r="C269" s="25" t="s">
        <v>25</v>
      </c>
      <c r="D269" s="9" t="s">
        <v>1261</v>
      </c>
      <c r="E269" s="26">
        <v>1299320</v>
      </c>
      <c r="F269" s="26">
        <v>865000</v>
      </c>
      <c r="G269" s="26">
        <v>13055394</v>
      </c>
      <c r="H269" s="26">
        <f t="shared" si="8"/>
        <v>15219714</v>
      </c>
      <c r="I269" s="27">
        <f t="shared" si="9"/>
        <v>5073238</v>
      </c>
      <c r="J269" s="28" t="s">
        <v>27</v>
      </c>
      <c r="K269" s="28" t="s">
        <v>27</v>
      </c>
      <c r="L269" s="28" t="s">
        <v>27</v>
      </c>
      <c r="M269" s="28" t="s">
        <v>27</v>
      </c>
      <c r="N269" s="9" t="s">
        <v>1262</v>
      </c>
      <c r="P269" s="8"/>
    </row>
    <row r="270" spans="1:16" ht="90">
      <c r="A270" s="25">
        <v>266</v>
      </c>
      <c r="B270" s="25" t="s">
        <v>1093</v>
      </c>
      <c r="C270" s="25" t="s">
        <v>25</v>
      </c>
      <c r="D270" s="9" t="s">
        <v>1263</v>
      </c>
      <c r="E270" s="26">
        <v>103113769</v>
      </c>
      <c r="F270" s="26">
        <v>95690013</v>
      </c>
      <c r="G270" s="26">
        <v>93979627</v>
      </c>
      <c r="H270" s="26">
        <f t="shared" si="8"/>
        <v>292783409</v>
      </c>
      <c r="I270" s="27">
        <f t="shared" si="9"/>
        <v>97594469.666666672</v>
      </c>
      <c r="J270" s="28" t="s">
        <v>27</v>
      </c>
      <c r="K270" s="28" t="s">
        <v>27</v>
      </c>
      <c r="L270" s="28" t="s">
        <v>27</v>
      </c>
      <c r="M270" s="28" t="s">
        <v>27</v>
      </c>
      <c r="N270" s="9" t="s">
        <v>1264</v>
      </c>
      <c r="P270" s="8"/>
    </row>
    <row r="271" spans="1:16" ht="20.45" customHeight="1">
      <c r="A271" s="25">
        <v>267</v>
      </c>
      <c r="B271" s="25" t="s">
        <v>1094</v>
      </c>
      <c r="C271" s="25" t="s">
        <v>1265</v>
      </c>
      <c r="D271" s="9" t="s">
        <v>1266</v>
      </c>
      <c r="E271" s="26">
        <v>24801099</v>
      </c>
      <c r="F271" s="26">
        <v>27545079</v>
      </c>
      <c r="G271" s="26">
        <v>21243171</v>
      </c>
      <c r="H271" s="26">
        <f t="shared" si="8"/>
        <v>73589349</v>
      </c>
      <c r="I271" s="27">
        <f t="shared" si="9"/>
        <v>24529783</v>
      </c>
      <c r="J271" s="28" t="s">
        <v>27</v>
      </c>
      <c r="K271" s="29" t="s">
        <v>39</v>
      </c>
      <c r="L271" s="29" t="s">
        <v>39</v>
      </c>
      <c r="M271" s="28" t="s">
        <v>27</v>
      </c>
      <c r="N271" s="9"/>
      <c r="P271" s="8"/>
    </row>
    <row r="272" spans="1:16" ht="90">
      <c r="A272" s="25">
        <v>268</v>
      </c>
      <c r="B272" s="25" t="s">
        <v>1095</v>
      </c>
      <c r="C272" s="25" t="s">
        <v>390</v>
      </c>
      <c r="D272" s="9" t="s">
        <v>1267</v>
      </c>
      <c r="E272" s="26">
        <v>1453674</v>
      </c>
      <c r="F272" s="26">
        <v>1767992</v>
      </c>
      <c r="G272" s="26">
        <v>1521953</v>
      </c>
      <c r="H272" s="26">
        <f t="shared" si="8"/>
        <v>4743619</v>
      </c>
      <c r="I272" s="27">
        <f t="shared" si="9"/>
        <v>1581206.3333333333</v>
      </c>
      <c r="J272" s="28" t="s">
        <v>27</v>
      </c>
      <c r="K272" s="29" t="s">
        <v>39</v>
      </c>
      <c r="L272" s="29" t="s">
        <v>39</v>
      </c>
      <c r="M272" s="28" t="s">
        <v>27</v>
      </c>
      <c r="N272" s="9" t="s">
        <v>1268</v>
      </c>
      <c r="P272" s="8"/>
    </row>
    <row r="273" spans="1:16" ht="90">
      <c r="A273" s="25">
        <v>269</v>
      </c>
      <c r="B273" s="25" t="s">
        <v>1096</v>
      </c>
      <c r="C273" s="25" t="s">
        <v>390</v>
      </c>
      <c r="D273" s="9" t="s">
        <v>1269</v>
      </c>
      <c r="E273" s="26">
        <v>8722682</v>
      </c>
      <c r="F273" s="26">
        <v>8593884</v>
      </c>
      <c r="G273" s="26">
        <v>8627825</v>
      </c>
      <c r="H273" s="26">
        <f t="shared" si="8"/>
        <v>25944391</v>
      </c>
      <c r="I273" s="27">
        <f t="shared" si="9"/>
        <v>8648130.333333334</v>
      </c>
      <c r="J273" s="28" t="s">
        <v>27</v>
      </c>
      <c r="K273" s="29" t="s">
        <v>39</v>
      </c>
      <c r="L273" s="29" t="s">
        <v>39</v>
      </c>
      <c r="M273" s="28" t="s">
        <v>27</v>
      </c>
      <c r="N273" s="9" t="s">
        <v>1270</v>
      </c>
      <c r="P273" s="8"/>
    </row>
    <row r="274" spans="1:16" ht="60">
      <c r="A274" s="25">
        <v>270</v>
      </c>
      <c r="B274" s="25" t="s">
        <v>1097</v>
      </c>
      <c r="C274" s="25" t="s">
        <v>390</v>
      </c>
      <c r="D274" s="9" t="s">
        <v>1271</v>
      </c>
      <c r="E274" s="26">
        <v>2599147</v>
      </c>
      <c r="F274" s="26">
        <v>2474212</v>
      </c>
      <c r="G274" s="26">
        <v>2593523</v>
      </c>
      <c r="H274" s="26">
        <f t="shared" si="8"/>
        <v>7666882</v>
      </c>
      <c r="I274" s="27">
        <f t="shared" si="9"/>
        <v>2555627.3333333335</v>
      </c>
      <c r="J274" s="28" t="s">
        <v>27</v>
      </c>
      <c r="K274" s="28" t="s">
        <v>27</v>
      </c>
      <c r="L274" s="28" t="s">
        <v>27</v>
      </c>
      <c r="M274" s="28" t="s">
        <v>27</v>
      </c>
      <c r="N274" s="9" t="s">
        <v>1272</v>
      </c>
      <c r="P274" s="8"/>
    </row>
    <row r="275" spans="1:16" ht="30">
      <c r="A275" s="25">
        <v>271</v>
      </c>
      <c r="B275" s="25" t="s">
        <v>1098</v>
      </c>
      <c r="C275" s="25" t="s">
        <v>390</v>
      </c>
      <c r="D275" s="9" t="s">
        <v>1228</v>
      </c>
      <c r="E275" s="26">
        <v>37444705</v>
      </c>
      <c r="F275" s="26">
        <v>37499617</v>
      </c>
      <c r="G275" s="26">
        <v>35760962</v>
      </c>
      <c r="H275" s="26">
        <f t="shared" si="8"/>
        <v>110705284</v>
      </c>
      <c r="I275" s="27">
        <f t="shared" si="9"/>
        <v>36901761.333333336</v>
      </c>
      <c r="J275" s="28" t="s">
        <v>27</v>
      </c>
      <c r="K275" s="29" t="s">
        <v>39</v>
      </c>
      <c r="L275" s="29" t="s">
        <v>39</v>
      </c>
      <c r="M275" s="28" t="s">
        <v>27</v>
      </c>
      <c r="N275" s="9" t="s">
        <v>1273</v>
      </c>
      <c r="P275" s="8"/>
    </row>
    <row r="276" spans="1:16" ht="45">
      <c r="A276" s="25">
        <v>272</v>
      </c>
      <c r="B276" s="25" t="s">
        <v>1099</v>
      </c>
      <c r="C276" s="25" t="s">
        <v>1100</v>
      </c>
      <c r="D276" s="9" t="s">
        <v>1274</v>
      </c>
      <c r="E276" s="26">
        <v>12409153</v>
      </c>
      <c r="F276" s="26">
        <v>14492972</v>
      </c>
      <c r="G276" s="26">
        <v>13592877</v>
      </c>
      <c r="H276" s="26">
        <f t="shared" si="8"/>
        <v>40495002</v>
      </c>
      <c r="I276" s="27">
        <f t="shared" si="9"/>
        <v>13498334</v>
      </c>
      <c r="J276" s="28" t="s">
        <v>27</v>
      </c>
      <c r="K276" s="29" t="s">
        <v>39</v>
      </c>
      <c r="L276" s="29" t="s">
        <v>39</v>
      </c>
      <c r="M276" s="28" t="s">
        <v>27</v>
      </c>
      <c r="N276" s="9" t="s">
        <v>1275</v>
      </c>
      <c r="P276" s="8"/>
    </row>
    <row r="277" spans="1:16" ht="15.75" thickBot="1">
      <c r="A277" s="46"/>
      <c r="B277" s="46"/>
      <c r="C277" s="46"/>
      <c r="D277" s="36"/>
      <c r="E277" s="46"/>
      <c r="F277" s="46"/>
      <c r="G277" s="46"/>
      <c r="H277" s="46"/>
      <c r="I277" s="46"/>
      <c r="J277" s="46"/>
      <c r="K277" s="46"/>
      <c r="L277" s="46"/>
      <c r="M277" s="46"/>
      <c r="N277" s="36"/>
      <c r="P277" s="8"/>
    </row>
    <row r="278" spans="1:16" ht="15.75">
      <c r="A278" s="46"/>
      <c r="B278" s="46"/>
      <c r="C278" s="46"/>
      <c r="D278" s="48" t="s">
        <v>32</v>
      </c>
      <c r="E278" s="49">
        <f>SUM(E5:E276)</f>
        <v>47832775654</v>
      </c>
      <c r="F278" s="49">
        <f>SUM(F5:F276)</f>
        <v>49167366119</v>
      </c>
      <c r="G278" s="49">
        <f>SUM(G5:G276)</f>
        <v>49792823323</v>
      </c>
      <c r="H278" s="49">
        <f>SUM(E278:G278)</f>
        <v>146792965096</v>
      </c>
      <c r="I278" s="50">
        <f>H278/3</f>
        <v>48930988365.333336</v>
      </c>
      <c r="J278" s="46"/>
      <c r="K278" s="46"/>
      <c r="L278" s="46"/>
      <c r="M278" s="46"/>
      <c r="N278" s="36"/>
      <c r="P278" s="8"/>
    </row>
    <row r="279" spans="1:16" ht="15.75">
      <c r="A279" s="46"/>
      <c r="B279" s="46"/>
      <c r="C279" s="46"/>
      <c r="D279" s="51" t="s">
        <v>33</v>
      </c>
      <c r="E279" s="52">
        <f>SUMIFS(E5:E276,J5:J276,"Oui",K5:K276,"Oui",L5:L276,"Oui",M5:M276,"Oui")</f>
        <v>5313490614</v>
      </c>
      <c r="F279" s="52">
        <f>SUMIFS(F5:F276,K5:K276,"oui",L5:L276,"oui",M5:M276,"oui",J5:J276,"oui")</f>
        <v>6118190809</v>
      </c>
      <c r="G279" s="52">
        <f>SUMIFS(G5:G276,L5:L276,"oui",M5:M276,"oui",J5:J276,"oui",K5:K276,"oui")</f>
        <v>6588425667</v>
      </c>
      <c r="H279" s="52">
        <f>SUMIFS(H5:H276,M5:M276,"oui",J5:J276,"oui",K5:K276,"oui",L5:L276,"oui")</f>
        <v>18020107090</v>
      </c>
      <c r="I279" s="53">
        <f>SUMIFS(I5:I276,J5:J276,"oui",K5:K276,"oui",L5:L276,"oui",M5:M276,"oui")</f>
        <v>6006702363.3333349</v>
      </c>
      <c r="J279" s="46"/>
      <c r="K279" s="46"/>
      <c r="L279" s="46"/>
      <c r="M279" s="46"/>
      <c r="N279" s="36"/>
      <c r="P279" s="8"/>
    </row>
    <row r="280" spans="1:16" ht="16.5" thickBot="1">
      <c r="A280" s="46"/>
      <c r="B280" s="46"/>
      <c r="C280" s="46"/>
      <c r="D280" s="54" t="s">
        <v>34</v>
      </c>
      <c r="E280" s="55">
        <f>COUNTIFS(J5:J276,"=oui",K5:K276,"=oui",L5:L276,"=oui",M5:M276,"=oui")</f>
        <v>97</v>
      </c>
      <c r="F280" s="55"/>
      <c r="G280" s="55"/>
      <c r="H280" s="55"/>
      <c r="I280" s="56"/>
      <c r="J280" s="46"/>
      <c r="K280" s="46"/>
      <c r="L280" s="46"/>
      <c r="M280" s="46"/>
      <c r="N280" s="36"/>
    </row>
    <row r="281" spans="1:16" ht="15">
      <c r="A281" s="46"/>
      <c r="B281" s="46"/>
      <c r="C281" s="46"/>
      <c r="D281" s="36"/>
      <c r="E281" s="32"/>
      <c r="F281" s="46"/>
      <c r="G281" s="46"/>
      <c r="H281" s="46"/>
      <c r="I281" s="46"/>
      <c r="J281" s="46"/>
      <c r="K281" s="46"/>
      <c r="L281" s="46"/>
      <c r="M281" s="46"/>
      <c r="N281" s="36"/>
    </row>
    <row r="282" spans="1:16" ht="15">
      <c r="A282" s="46"/>
      <c r="B282" s="46"/>
      <c r="C282" s="46"/>
      <c r="D282" s="36"/>
      <c r="E282" s="46"/>
      <c r="F282" s="46"/>
      <c r="G282" s="46"/>
      <c r="H282" s="46"/>
      <c r="I282" s="46"/>
      <c r="J282" s="46"/>
      <c r="K282" s="46"/>
      <c r="L282" s="46"/>
      <c r="M282" s="46"/>
      <c r="N282" s="36"/>
    </row>
    <row r="283" spans="1:16" ht="15">
      <c r="A283" s="46"/>
      <c r="B283" s="46"/>
      <c r="C283" s="46"/>
      <c r="D283" s="36"/>
      <c r="E283" s="46"/>
      <c r="F283" s="46"/>
      <c r="G283" s="46"/>
      <c r="H283" s="46"/>
      <c r="I283" s="46"/>
      <c r="J283" s="46"/>
      <c r="K283" s="46"/>
      <c r="L283" s="46"/>
      <c r="M283" s="46"/>
      <c r="N283" s="36"/>
    </row>
    <row r="284" spans="1:16" ht="15">
      <c r="A284" s="46"/>
      <c r="B284" s="46"/>
      <c r="C284" s="46"/>
      <c r="D284" s="36"/>
      <c r="E284" s="46"/>
      <c r="F284" s="46"/>
      <c r="G284" s="46"/>
      <c r="H284" s="46"/>
      <c r="I284" s="46"/>
      <c r="J284" s="46"/>
      <c r="K284" s="46"/>
      <c r="L284" s="46"/>
      <c r="M284" s="46"/>
      <c r="N284" s="36"/>
    </row>
  </sheetData>
  <autoFilter ref="A3:N3"/>
  <customSheetViews>
    <customSheetView guid="{DF4DF745-36B4-4ED8-B352-D91C06FE1CD8}" scale="55" showPageBreaks="1" fitToPage="1" printArea="1" showAutoFilter="1" view="pageBreakPreview">
      <pageMargins left="0.25" right="0.25" top="0.75" bottom="0.75" header="0.3" footer="0.3"/>
      <pageSetup paperSize="9" scale="34" fitToHeight="0" orientation="landscape" r:id="rId1"/>
      <autoFilter ref="A3:N3"/>
    </customSheetView>
    <customSheetView guid="{2DC53772-A90B-4006-97E6-B2B7641C047A}" scale="55" showPageBreaks="1" fitToPage="1" printArea="1" showAutoFilter="1" view="pageBreakPreview">
      <pageMargins left="0.25" right="0.25" top="0.75" bottom="0.75" header="0.3" footer="0.3"/>
      <pageSetup paperSize="9" scale="34" fitToHeight="0" orientation="landscape" r:id="rId2"/>
      <autoFilter ref="A3:N3"/>
    </customSheetView>
    <customSheetView guid="{7F5DEDAA-56F9-491D-8F3E-FBCC241592D5}" scale="90" fitToPage="1" showAutoFilter="1" topLeftCell="L268">
      <selection activeCell="N272" sqref="N272"/>
      <pageMargins left="0.70866141732283472" right="0.70866141732283472" top="0.78740157480314965" bottom="0.78740157480314965" header="0.31496062992125984" footer="0.31496062992125984"/>
      <pageSetup paperSize="9" scale="21" fitToHeight="0" orientation="portrait" r:id="rId3"/>
      <autoFilter ref="A3:N3"/>
    </customSheetView>
  </customSheetViews>
  <pageMargins left="0.25" right="0.25" top="0.75" bottom="0.75" header="0.3" footer="0.3"/>
  <pageSetup paperSize="9" scale="34"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topLeftCell="D1" zoomScale="60" zoomScaleNormal="40" workbookViewId="0">
      <selection activeCell="E38" sqref="E38"/>
    </sheetView>
  </sheetViews>
  <sheetFormatPr baseColWidth="10" defaultRowHeight="15"/>
  <cols>
    <col min="1" max="1" width="4.5" style="46" bestFit="1" customWidth="1"/>
    <col min="2" max="2" width="11.25" style="46" customWidth="1"/>
    <col min="3" max="3" width="8" style="46" bestFit="1" customWidth="1"/>
    <col min="4" max="4" width="47.5" style="36" customWidth="1"/>
    <col min="5" max="5" width="24.75" style="46" customWidth="1"/>
    <col min="6" max="6" width="24.25" style="46" customWidth="1"/>
    <col min="7" max="7" width="32.375" style="46" customWidth="1"/>
    <col min="8" max="8" width="29" style="46" customWidth="1"/>
    <col min="9" max="9" width="28.5" style="46" bestFit="1" customWidth="1"/>
    <col min="10" max="13" width="18.5" style="46" customWidth="1"/>
    <col min="14" max="14" width="88.5" style="36" customWidth="1"/>
    <col min="15" max="16384" width="11" style="46"/>
  </cols>
  <sheetData>
    <row r="1" spans="1:31" s="77" customFormat="1" ht="20.25">
      <c r="A1" s="3" t="s">
        <v>392</v>
      </c>
      <c r="B1" s="3"/>
      <c r="D1" s="78"/>
      <c r="N1" s="79"/>
      <c r="O1" s="80"/>
      <c r="P1" s="80"/>
      <c r="Q1" s="80"/>
      <c r="R1" s="80"/>
      <c r="S1" s="80"/>
      <c r="T1" s="80"/>
      <c r="U1" s="80"/>
      <c r="V1" s="80"/>
      <c r="W1" s="80"/>
      <c r="X1" s="80"/>
      <c r="Y1" s="80"/>
      <c r="Z1" s="80"/>
      <c r="AA1" s="80"/>
      <c r="AB1" s="80"/>
      <c r="AC1" s="80"/>
      <c r="AD1" s="80"/>
      <c r="AE1" s="80"/>
    </row>
    <row r="2" spans="1:31">
      <c r="O2" s="58"/>
      <c r="P2" s="58"/>
      <c r="Q2" s="58"/>
      <c r="R2" s="58"/>
      <c r="S2" s="58"/>
      <c r="T2" s="58"/>
      <c r="U2" s="58"/>
      <c r="V2" s="58"/>
      <c r="W2" s="58"/>
      <c r="X2" s="58"/>
      <c r="Y2" s="58"/>
      <c r="Z2" s="58"/>
      <c r="AA2" s="58"/>
      <c r="AB2" s="58"/>
      <c r="AC2" s="58"/>
      <c r="AD2" s="58"/>
      <c r="AE2" s="58"/>
    </row>
    <row r="3" spans="1:31" ht="121.5" customHeight="1">
      <c r="A3" s="24" t="s">
        <v>13</v>
      </c>
      <c r="B3" s="24" t="s">
        <v>393</v>
      </c>
      <c r="C3" s="24" t="s">
        <v>14</v>
      </c>
      <c r="D3" s="24" t="s">
        <v>15</v>
      </c>
      <c r="E3" s="24" t="s">
        <v>16</v>
      </c>
      <c r="F3" s="24" t="s">
        <v>17</v>
      </c>
      <c r="G3" s="24" t="s">
        <v>18</v>
      </c>
      <c r="H3" s="24" t="s">
        <v>1323</v>
      </c>
      <c r="I3" s="24" t="s">
        <v>20</v>
      </c>
      <c r="J3" s="24" t="s">
        <v>21</v>
      </c>
      <c r="K3" s="24" t="s">
        <v>22</v>
      </c>
      <c r="L3" s="24" t="s">
        <v>1309</v>
      </c>
      <c r="M3" s="24" t="s">
        <v>23</v>
      </c>
      <c r="N3" s="24" t="s">
        <v>24</v>
      </c>
      <c r="O3" s="58"/>
      <c r="P3" s="58"/>
      <c r="Q3" s="58"/>
      <c r="R3" s="58"/>
      <c r="S3" s="58"/>
      <c r="T3" s="58"/>
      <c r="U3" s="58"/>
      <c r="V3" s="58"/>
      <c r="W3" s="58"/>
      <c r="X3" s="58"/>
      <c r="Y3" s="58"/>
      <c r="Z3" s="58"/>
      <c r="AA3" s="58"/>
      <c r="AB3" s="58"/>
      <c r="AC3" s="58"/>
      <c r="AD3" s="58"/>
      <c r="AE3" s="58"/>
    </row>
    <row r="4" spans="1:31">
      <c r="A4" s="25"/>
      <c r="B4" s="25"/>
      <c r="C4" s="25"/>
      <c r="D4" s="9"/>
      <c r="E4" s="26"/>
      <c r="F4" s="26"/>
      <c r="G4" s="26"/>
      <c r="H4" s="25"/>
      <c r="I4" s="25"/>
      <c r="J4" s="25"/>
      <c r="K4" s="25"/>
      <c r="L4" s="25"/>
      <c r="M4" s="25"/>
      <c r="N4" s="9"/>
      <c r="O4" s="58"/>
      <c r="P4" s="58"/>
      <c r="Q4" s="58"/>
      <c r="R4" s="58"/>
      <c r="S4" s="58"/>
      <c r="T4" s="58"/>
      <c r="U4" s="58"/>
      <c r="V4" s="58"/>
      <c r="W4" s="58"/>
      <c r="X4" s="58"/>
      <c r="Y4" s="58"/>
      <c r="Z4" s="58"/>
      <c r="AA4" s="58"/>
      <c r="AB4" s="58"/>
      <c r="AC4" s="58"/>
      <c r="AD4" s="58"/>
      <c r="AE4" s="58"/>
    </row>
    <row r="5" spans="1:31" ht="45">
      <c r="A5" s="25">
        <v>1</v>
      </c>
      <c r="B5" s="25" t="s">
        <v>394</v>
      </c>
      <c r="C5" s="25" t="s">
        <v>116</v>
      </c>
      <c r="D5" s="9" t="s">
        <v>395</v>
      </c>
      <c r="E5" s="26">
        <v>4630282282</v>
      </c>
      <c r="F5" s="26">
        <v>4788991166</v>
      </c>
      <c r="G5" s="26">
        <v>4933706775</v>
      </c>
      <c r="H5" s="26">
        <f>SUM(E5:G5)</f>
        <v>14352980223</v>
      </c>
      <c r="I5" s="34">
        <f>H5/3</f>
        <v>4784326741</v>
      </c>
      <c r="J5" s="59" t="s">
        <v>27</v>
      </c>
      <c r="K5" s="59" t="s">
        <v>27</v>
      </c>
      <c r="L5" s="59" t="s">
        <v>27</v>
      </c>
      <c r="M5" s="59" t="s">
        <v>27</v>
      </c>
      <c r="N5" s="9" t="s">
        <v>396</v>
      </c>
      <c r="O5" s="58"/>
      <c r="P5" s="58"/>
      <c r="Q5" s="58"/>
      <c r="R5" s="58"/>
      <c r="S5" s="58"/>
      <c r="T5" s="58"/>
      <c r="U5" s="58"/>
      <c r="V5" s="58"/>
      <c r="W5" s="58"/>
      <c r="X5" s="58"/>
      <c r="Y5" s="58"/>
      <c r="Z5" s="58"/>
      <c r="AA5" s="58"/>
      <c r="AB5" s="58"/>
      <c r="AC5" s="58"/>
      <c r="AD5" s="58"/>
      <c r="AE5" s="58"/>
    </row>
    <row r="6" spans="1:31" ht="120">
      <c r="A6" s="25">
        <v>2</v>
      </c>
      <c r="B6" s="25" t="s">
        <v>397</v>
      </c>
      <c r="C6" s="25" t="s">
        <v>116</v>
      </c>
      <c r="D6" s="9" t="s">
        <v>398</v>
      </c>
      <c r="E6" s="26">
        <v>16312883</v>
      </c>
      <c r="F6" s="26">
        <v>29092916</v>
      </c>
      <c r="G6" s="26">
        <v>7975532</v>
      </c>
      <c r="H6" s="26">
        <f t="shared" ref="H6:H29" si="0">SUM(E6:G6)</f>
        <v>53381331</v>
      </c>
      <c r="I6" s="34">
        <f t="shared" ref="I6:I29" si="1">H6/3</f>
        <v>17793777</v>
      </c>
      <c r="J6" s="59" t="s">
        <v>27</v>
      </c>
      <c r="K6" s="59" t="s">
        <v>27</v>
      </c>
      <c r="L6" s="59" t="s">
        <v>27</v>
      </c>
      <c r="M6" s="59" t="s">
        <v>27</v>
      </c>
      <c r="N6" s="9" t="s">
        <v>399</v>
      </c>
      <c r="O6" s="58"/>
      <c r="P6" s="58"/>
      <c r="Q6" s="58"/>
      <c r="R6" s="58"/>
      <c r="S6" s="58"/>
      <c r="T6" s="58"/>
      <c r="U6" s="58"/>
      <c r="V6" s="58"/>
      <c r="W6" s="58"/>
      <c r="X6" s="58"/>
      <c r="Y6" s="58"/>
      <c r="Z6" s="58"/>
      <c r="AA6" s="58"/>
      <c r="AB6" s="58"/>
      <c r="AC6" s="58"/>
      <c r="AD6" s="58"/>
      <c r="AE6" s="58"/>
    </row>
    <row r="7" spans="1:31" ht="90">
      <c r="A7" s="25">
        <v>3</v>
      </c>
      <c r="B7" s="25" t="s">
        <v>400</v>
      </c>
      <c r="C7" s="25" t="s">
        <v>116</v>
      </c>
      <c r="D7" s="9" t="s">
        <v>401</v>
      </c>
      <c r="E7" s="26">
        <v>0</v>
      </c>
      <c r="F7" s="26">
        <v>6000000</v>
      </c>
      <c r="G7" s="26">
        <v>11822338</v>
      </c>
      <c r="H7" s="26">
        <f t="shared" si="0"/>
        <v>17822338</v>
      </c>
      <c r="I7" s="34">
        <f t="shared" si="1"/>
        <v>5940779.333333333</v>
      </c>
      <c r="J7" s="59" t="s">
        <v>27</v>
      </c>
      <c r="K7" s="59" t="s">
        <v>27</v>
      </c>
      <c r="L7" s="59" t="s">
        <v>27</v>
      </c>
      <c r="M7" s="59" t="s">
        <v>27</v>
      </c>
      <c r="N7" s="9" t="s">
        <v>402</v>
      </c>
      <c r="O7" s="60"/>
      <c r="P7" s="58"/>
      <c r="Q7" s="58"/>
      <c r="R7" s="58"/>
      <c r="S7" s="58"/>
      <c r="T7" s="58"/>
      <c r="U7" s="58"/>
      <c r="V7" s="58"/>
      <c r="W7" s="58"/>
      <c r="X7" s="58"/>
      <c r="Y7" s="58"/>
      <c r="Z7" s="58"/>
      <c r="AA7" s="58"/>
      <c r="AB7" s="58"/>
      <c r="AC7" s="58"/>
      <c r="AD7" s="58"/>
      <c r="AE7" s="58"/>
    </row>
    <row r="8" spans="1:31" ht="75">
      <c r="A8" s="25">
        <v>4</v>
      </c>
      <c r="B8" s="25" t="s">
        <v>403</v>
      </c>
      <c r="C8" s="25" t="s">
        <v>116</v>
      </c>
      <c r="D8" s="9" t="s">
        <v>1277</v>
      </c>
      <c r="E8" s="26">
        <v>13548850</v>
      </c>
      <c r="F8" s="26">
        <v>15145549</v>
      </c>
      <c r="G8" s="26">
        <v>5442168</v>
      </c>
      <c r="H8" s="26">
        <f t="shared" si="0"/>
        <v>34136567</v>
      </c>
      <c r="I8" s="34">
        <f t="shared" si="1"/>
        <v>11378855.666666666</v>
      </c>
      <c r="J8" s="59" t="s">
        <v>27</v>
      </c>
      <c r="K8" s="59" t="s">
        <v>27</v>
      </c>
      <c r="L8" s="59" t="s">
        <v>27</v>
      </c>
      <c r="M8" s="59" t="s">
        <v>27</v>
      </c>
      <c r="N8" s="9" t="s">
        <v>404</v>
      </c>
      <c r="O8" s="58"/>
      <c r="P8" s="58"/>
      <c r="Q8" s="58"/>
      <c r="R8" s="58"/>
      <c r="S8" s="58"/>
      <c r="T8" s="58"/>
      <c r="U8" s="58"/>
      <c r="V8" s="58"/>
      <c r="W8" s="58"/>
      <c r="X8" s="58"/>
      <c r="Y8" s="58"/>
      <c r="Z8" s="58"/>
      <c r="AA8" s="58"/>
      <c r="AB8" s="58"/>
      <c r="AC8" s="58"/>
      <c r="AD8" s="58"/>
      <c r="AE8" s="58"/>
    </row>
    <row r="9" spans="1:31" ht="45">
      <c r="A9" s="25">
        <v>5</v>
      </c>
      <c r="B9" s="25" t="s">
        <v>405</v>
      </c>
      <c r="C9" s="39" t="s">
        <v>406</v>
      </c>
      <c r="D9" s="30" t="s">
        <v>1278</v>
      </c>
      <c r="E9" s="26">
        <v>0</v>
      </c>
      <c r="F9" s="26">
        <v>3495371581</v>
      </c>
      <c r="G9" s="26">
        <v>2933427245</v>
      </c>
      <c r="H9" s="26">
        <f t="shared" si="0"/>
        <v>6428798826</v>
      </c>
      <c r="I9" s="34">
        <f t="shared" si="1"/>
        <v>2142932942</v>
      </c>
      <c r="J9" s="59" t="s">
        <v>27</v>
      </c>
      <c r="K9" s="59" t="s">
        <v>27</v>
      </c>
      <c r="L9" s="59" t="s">
        <v>27</v>
      </c>
      <c r="M9" s="59" t="s">
        <v>27</v>
      </c>
      <c r="N9" s="9" t="s">
        <v>407</v>
      </c>
      <c r="O9" s="60"/>
      <c r="P9" s="58"/>
      <c r="Q9" s="58"/>
      <c r="R9" s="58"/>
      <c r="S9" s="58"/>
      <c r="T9" s="58"/>
      <c r="U9" s="58"/>
      <c r="V9" s="58"/>
      <c r="W9" s="58"/>
      <c r="X9" s="58"/>
      <c r="Y9" s="58"/>
      <c r="Z9" s="58"/>
      <c r="AA9" s="58"/>
      <c r="AB9" s="58"/>
      <c r="AC9" s="58"/>
      <c r="AD9" s="58"/>
      <c r="AE9" s="58"/>
    </row>
    <row r="10" spans="1:31" ht="30">
      <c r="A10" s="25">
        <v>6</v>
      </c>
      <c r="B10" s="25" t="s">
        <v>408</v>
      </c>
      <c r="C10" s="39" t="s">
        <v>406</v>
      </c>
      <c r="D10" s="30" t="s">
        <v>409</v>
      </c>
      <c r="E10" s="26">
        <v>810364700</v>
      </c>
      <c r="F10" s="26">
        <v>0</v>
      </c>
      <c r="G10" s="26">
        <v>0</v>
      </c>
      <c r="H10" s="26">
        <f t="shared" si="0"/>
        <v>810364700</v>
      </c>
      <c r="I10" s="34">
        <f t="shared" si="1"/>
        <v>270121566.66666669</v>
      </c>
      <c r="J10" s="59" t="s">
        <v>27</v>
      </c>
      <c r="K10" s="59" t="s">
        <v>27</v>
      </c>
      <c r="L10" s="59" t="s">
        <v>27</v>
      </c>
      <c r="M10" s="59" t="s">
        <v>27</v>
      </c>
      <c r="N10" s="9"/>
      <c r="O10" s="61"/>
      <c r="P10" s="58"/>
      <c r="Q10" s="58"/>
      <c r="R10" s="58"/>
      <c r="S10" s="58"/>
      <c r="T10" s="58"/>
      <c r="U10" s="58"/>
      <c r="V10" s="58"/>
      <c r="W10" s="58"/>
      <c r="X10" s="58"/>
      <c r="Y10" s="58"/>
      <c r="Z10" s="58"/>
      <c r="AA10" s="58"/>
      <c r="AB10" s="58"/>
      <c r="AC10" s="58"/>
      <c r="AD10" s="58"/>
      <c r="AE10" s="58"/>
    </row>
    <row r="11" spans="1:31" ht="42.75" customHeight="1">
      <c r="A11" s="25">
        <v>7</v>
      </c>
      <c r="B11" s="25" t="s">
        <v>410</v>
      </c>
      <c r="C11" s="25" t="s">
        <v>406</v>
      </c>
      <c r="D11" s="9" t="s">
        <v>411</v>
      </c>
      <c r="E11" s="26">
        <v>2371130</v>
      </c>
      <c r="F11" s="26">
        <v>2348145</v>
      </c>
      <c r="G11" s="26">
        <v>2251948</v>
      </c>
      <c r="H11" s="26">
        <f t="shared" si="0"/>
        <v>6971223</v>
      </c>
      <c r="I11" s="34">
        <f t="shared" si="1"/>
        <v>2323741</v>
      </c>
      <c r="J11" s="59" t="s">
        <v>27</v>
      </c>
      <c r="K11" s="59" t="s">
        <v>27</v>
      </c>
      <c r="L11" s="59" t="s">
        <v>27</v>
      </c>
      <c r="M11" s="59" t="s">
        <v>27</v>
      </c>
      <c r="N11" s="9" t="s">
        <v>412</v>
      </c>
      <c r="O11" s="58"/>
      <c r="P11" s="58"/>
      <c r="Q11" s="58"/>
      <c r="R11" s="58"/>
      <c r="S11" s="58"/>
      <c r="T11" s="58"/>
      <c r="U11" s="58"/>
      <c r="V11" s="58"/>
      <c r="W11" s="58"/>
      <c r="X11" s="58"/>
      <c r="Y11" s="58"/>
      <c r="Z11" s="58"/>
      <c r="AA11" s="58"/>
      <c r="AB11" s="58"/>
      <c r="AC11" s="58"/>
      <c r="AD11" s="58"/>
      <c r="AE11" s="58"/>
    </row>
    <row r="12" spans="1:31" ht="33" customHeight="1">
      <c r="A12" s="25">
        <v>8</v>
      </c>
      <c r="B12" s="25" t="s">
        <v>413</v>
      </c>
      <c r="C12" s="25" t="s">
        <v>406</v>
      </c>
      <c r="D12" s="9" t="s">
        <v>414</v>
      </c>
      <c r="E12" s="26">
        <v>173499680</v>
      </c>
      <c r="F12" s="26">
        <v>168294700</v>
      </c>
      <c r="G12" s="26">
        <v>168294700</v>
      </c>
      <c r="H12" s="26">
        <f t="shared" si="0"/>
        <v>510089080</v>
      </c>
      <c r="I12" s="34">
        <f t="shared" si="1"/>
        <v>170029693.33333334</v>
      </c>
      <c r="J12" s="59" t="s">
        <v>27</v>
      </c>
      <c r="K12" s="62" t="s">
        <v>39</v>
      </c>
      <c r="L12" s="62" t="s">
        <v>39</v>
      </c>
      <c r="M12" s="59" t="s">
        <v>27</v>
      </c>
      <c r="N12" s="9" t="s">
        <v>415</v>
      </c>
      <c r="O12" s="58"/>
      <c r="P12" s="58"/>
      <c r="Q12" s="58"/>
      <c r="R12" s="58"/>
      <c r="S12" s="58"/>
      <c r="T12" s="58"/>
      <c r="U12" s="58"/>
      <c r="V12" s="58"/>
      <c r="W12" s="58"/>
      <c r="X12" s="58"/>
      <c r="Y12" s="58"/>
      <c r="Z12" s="58"/>
      <c r="AA12" s="58"/>
      <c r="AB12" s="58"/>
      <c r="AC12" s="58"/>
      <c r="AD12" s="58"/>
      <c r="AE12" s="58"/>
    </row>
    <row r="13" spans="1:31" ht="30">
      <c r="A13" s="25">
        <v>9</v>
      </c>
      <c r="B13" s="25" t="s">
        <v>416</v>
      </c>
      <c r="C13" s="25" t="s">
        <v>406</v>
      </c>
      <c r="D13" s="9" t="s">
        <v>1279</v>
      </c>
      <c r="E13" s="26">
        <v>0</v>
      </c>
      <c r="F13" s="26">
        <v>45704500</v>
      </c>
      <c r="G13" s="26">
        <v>45694500</v>
      </c>
      <c r="H13" s="26">
        <f t="shared" si="0"/>
        <v>91399000</v>
      </c>
      <c r="I13" s="34">
        <f t="shared" si="1"/>
        <v>30466333.333333332</v>
      </c>
      <c r="J13" s="59" t="s">
        <v>27</v>
      </c>
      <c r="K13" s="62" t="s">
        <v>39</v>
      </c>
      <c r="L13" s="62" t="s">
        <v>39</v>
      </c>
      <c r="M13" s="59" t="s">
        <v>27</v>
      </c>
      <c r="N13" s="9" t="s">
        <v>417</v>
      </c>
      <c r="O13" s="58"/>
      <c r="P13" s="58"/>
      <c r="Q13" s="58"/>
      <c r="R13" s="58"/>
      <c r="S13" s="58"/>
      <c r="T13" s="58"/>
      <c r="U13" s="58"/>
      <c r="V13" s="58"/>
      <c r="W13" s="58"/>
      <c r="X13" s="58"/>
      <c r="Y13" s="58"/>
      <c r="Z13" s="58"/>
      <c r="AA13" s="58"/>
      <c r="AB13" s="58"/>
      <c r="AC13" s="58"/>
      <c r="AD13" s="58"/>
      <c r="AE13" s="58"/>
    </row>
    <row r="14" spans="1:31" ht="60">
      <c r="A14" s="25">
        <v>10</v>
      </c>
      <c r="B14" s="25" t="s">
        <v>418</v>
      </c>
      <c r="C14" s="25" t="s">
        <v>133</v>
      </c>
      <c r="D14" s="9" t="s">
        <v>419</v>
      </c>
      <c r="E14" s="26">
        <v>32799589</v>
      </c>
      <c r="F14" s="26">
        <v>32332587</v>
      </c>
      <c r="G14" s="26">
        <v>9000000</v>
      </c>
      <c r="H14" s="26">
        <f t="shared" si="0"/>
        <v>74132176</v>
      </c>
      <c r="I14" s="34">
        <f t="shared" si="1"/>
        <v>24710725.333333332</v>
      </c>
      <c r="J14" s="59" t="s">
        <v>27</v>
      </c>
      <c r="K14" s="62" t="s">
        <v>39</v>
      </c>
      <c r="L14" s="62" t="s">
        <v>39</v>
      </c>
      <c r="M14" s="59" t="s">
        <v>27</v>
      </c>
      <c r="N14" s="9" t="s">
        <v>420</v>
      </c>
      <c r="O14" s="58"/>
      <c r="P14" s="58"/>
      <c r="Q14" s="58"/>
      <c r="R14" s="58"/>
      <c r="S14" s="58"/>
      <c r="T14" s="58"/>
      <c r="U14" s="58"/>
      <c r="V14" s="58"/>
      <c r="W14" s="58"/>
      <c r="X14" s="58"/>
      <c r="Y14" s="58"/>
      <c r="Z14" s="58"/>
      <c r="AA14" s="58"/>
      <c r="AB14" s="58"/>
      <c r="AC14" s="58"/>
      <c r="AD14" s="58"/>
      <c r="AE14" s="58"/>
    </row>
    <row r="15" spans="1:31" ht="135">
      <c r="A15" s="25">
        <v>11</v>
      </c>
      <c r="B15" s="25" t="s">
        <v>421</v>
      </c>
      <c r="C15" s="25" t="s">
        <v>133</v>
      </c>
      <c r="D15" s="9" t="s">
        <v>422</v>
      </c>
      <c r="E15" s="26">
        <v>41083528</v>
      </c>
      <c r="F15" s="26">
        <v>40246626</v>
      </c>
      <c r="G15" s="26">
        <v>40713874</v>
      </c>
      <c r="H15" s="26">
        <f t="shared" si="0"/>
        <v>122044028</v>
      </c>
      <c r="I15" s="34">
        <f t="shared" si="1"/>
        <v>40681342.666666664</v>
      </c>
      <c r="J15" s="59" t="s">
        <v>27</v>
      </c>
      <c r="K15" s="59" t="s">
        <v>27</v>
      </c>
      <c r="L15" s="62" t="s">
        <v>39</v>
      </c>
      <c r="M15" s="59" t="s">
        <v>27</v>
      </c>
      <c r="N15" s="9" t="s">
        <v>423</v>
      </c>
      <c r="O15" s="58"/>
      <c r="P15" s="58"/>
      <c r="Q15" s="58"/>
      <c r="R15" s="58"/>
      <c r="S15" s="58"/>
      <c r="T15" s="58"/>
      <c r="U15" s="58"/>
      <c r="V15" s="58"/>
      <c r="W15" s="58"/>
      <c r="X15" s="58"/>
      <c r="Y15" s="58"/>
      <c r="Z15" s="58"/>
      <c r="AA15" s="58"/>
      <c r="AB15" s="58"/>
      <c r="AC15" s="58"/>
      <c r="AD15" s="58"/>
      <c r="AE15" s="58"/>
    </row>
    <row r="16" spans="1:31" ht="120">
      <c r="A16" s="25">
        <v>12</v>
      </c>
      <c r="B16" s="25" t="s">
        <v>424</v>
      </c>
      <c r="C16" s="25" t="s">
        <v>133</v>
      </c>
      <c r="D16" s="9" t="s">
        <v>425</v>
      </c>
      <c r="E16" s="26">
        <v>110728524</v>
      </c>
      <c r="F16" s="26">
        <v>108842190</v>
      </c>
      <c r="G16" s="26">
        <v>122356031</v>
      </c>
      <c r="H16" s="26">
        <f t="shared" si="0"/>
        <v>341926745</v>
      </c>
      <c r="I16" s="34">
        <f t="shared" si="1"/>
        <v>113975581.66666667</v>
      </c>
      <c r="J16" s="59" t="s">
        <v>27</v>
      </c>
      <c r="K16" s="62" t="s">
        <v>39</v>
      </c>
      <c r="L16" s="62" t="s">
        <v>39</v>
      </c>
      <c r="M16" s="59" t="s">
        <v>27</v>
      </c>
      <c r="N16" s="9" t="s">
        <v>426</v>
      </c>
      <c r="O16" s="58"/>
      <c r="P16" s="58"/>
      <c r="Q16" s="58"/>
      <c r="R16" s="58"/>
      <c r="S16" s="58"/>
      <c r="T16" s="58"/>
      <c r="U16" s="58"/>
      <c r="V16" s="58"/>
      <c r="W16" s="58"/>
      <c r="X16" s="58"/>
      <c r="Y16" s="58"/>
      <c r="Z16" s="58"/>
      <c r="AA16" s="58"/>
      <c r="AB16" s="58"/>
      <c r="AC16" s="58"/>
      <c r="AD16" s="58"/>
      <c r="AE16" s="58"/>
    </row>
    <row r="17" spans="1:31" ht="74.25" customHeight="1">
      <c r="A17" s="25">
        <v>13</v>
      </c>
      <c r="B17" s="25" t="s">
        <v>427</v>
      </c>
      <c r="C17" s="25" t="s">
        <v>133</v>
      </c>
      <c r="D17" s="9" t="s">
        <v>1280</v>
      </c>
      <c r="E17" s="26">
        <v>15891045</v>
      </c>
      <c r="F17" s="26">
        <v>43902710</v>
      </c>
      <c r="G17" s="26">
        <v>26091219</v>
      </c>
      <c r="H17" s="26">
        <f t="shared" si="0"/>
        <v>85884974</v>
      </c>
      <c r="I17" s="34">
        <f t="shared" si="1"/>
        <v>28628324.666666668</v>
      </c>
      <c r="J17" s="59" t="s">
        <v>27</v>
      </c>
      <c r="K17" s="59" t="s">
        <v>27</v>
      </c>
      <c r="L17" s="62" t="s">
        <v>39</v>
      </c>
      <c r="M17" s="59" t="s">
        <v>27</v>
      </c>
      <c r="N17" s="9" t="s">
        <v>1324</v>
      </c>
      <c r="O17" s="58"/>
      <c r="P17" s="58"/>
      <c r="Q17" s="58"/>
      <c r="R17" s="58"/>
      <c r="S17" s="58"/>
      <c r="T17" s="58"/>
      <c r="U17" s="58"/>
      <c r="V17" s="58"/>
      <c r="W17" s="58"/>
      <c r="X17" s="58"/>
      <c r="Y17" s="58"/>
      <c r="Z17" s="58"/>
      <c r="AA17" s="58"/>
      <c r="AB17" s="58"/>
      <c r="AC17" s="58"/>
      <c r="AD17" s="58"/>
      <c r="AE17" s="58"/>
    </row>
    <row r="18" spans="1:31" ht="105">
      <c r="A18" s="25">
        <v>14</v>
      </c>
      <c r="B18" s="25" t="s">
        <v>428</v>
      </c>
      <c r="C18" s="25" t="s">
        <v>133</v>
      </c>
      <c r="D18" s="9" t="s">
        <v>1281</v>
      </c>
      <c r="E18" s="26">
        <v>1851314</v>
      </c>
      <c r="F18" s="26">
        <v>0</v>
      </c>
      <c r="G18" s="26">
        <v>0</v>
      </c>
      <c r="H18" s="26">
        <f t="shared" si="0"/>
        <v>1851314</v>
      </c>
      <c r="I18" s="34">
        <f t="shared" si="1"/>
        <v>617104.66666666663</v>
      </c>
      <c r="J18" s="59" t="s">
        <v>27</v>
      </c>
      <c r="K18" s="59" t="s">
        <v>27</v>
      </c>
      <c r="L18" s="62" t="s">
        <v>39</v>
      </c>
      <c r="M18" s="59" t="s">
        <v>27</v>
      </c>
      <c r="N18" s="9" t="s">
        <v>429</v>
      </c>
      <c r="O18" s="58"/>
      <c r="P18" s="58"/>
      <c r="Q18" s="58"/>
      <c r="R18" s="58"/>
      <c r="S18" s="58"/>
      <c r="T18" s="58"/>
      <c r="U18" s="58"/>
      <c r="V18" s="58"/>
      <c r="W18" s="58"/>
      <c r="X18" s="58"/>
      <c r="Y18" s="58"/>
      <c r="Z18" s="58"/>
      <c r="AA18" s="58"/>
      <c r="AB18" s="58"/>
      <c r="AC18" s="58"/>
      <c r="AD18" s="58"/>
      <c r="AE18" s="58"/>
    </row>
    <row r="19" spans="1:31" ht="75">
      <c r="A19" s="25">
        <v>15</v>
      </c>
      <c r="B19" s="25" t="s">
        <v>430</v>
      </c>
      <c r="C19" s="25" t="s">
        <v>133</v>
      </c>
      <c r="D19" s="9" t="s">
        <v>431</v>
      </c>
      <c r="E19" s="26">
        <v>4359068</v>
      </c>
      <c r="F19" s="26">
        <v>3988266</v>
      </c>
      <c r="G19" s="26">
        <v>4065450</v>
      </c>
      <c r="H19" s="26">
        <f t="shared" si="0"/>
        <v>12412784</v>
      </c>
      <c r="I19" s="34">
        <f t="shared" si="1"/>
        <v>4137594.6666666665</v>
      </c>
      <c r="J19" s="59" t="s">
        <v>27</v>
      </c>
      <c r="K19" s="59" t="s">
        <v>27</v>
      </c>
      <c r="L19" s="59" t="s">
        <v>27</v>
      </c>
      <c r="M19" s="59" t="s">
        <v>27</v>
      </c>
      <c r="N19" s="9" t="s">
        <v>432</v>
      </c>
      <c r="O19" s="58"/>
      <c r="P19" s="58"/>
      <c r="Q19" s="58"/>
      <c r="R19" s="58"/>
      <c r="S19" s="58"/>
      <c r="T19" s="58"/>
      <c r="U19" s="58"/>
      <c r="V19" s="58"/>
      <c r="W19" s="58"/>
      <c r="X19" s="58"/>
      <c r="Y19" s="58"/>
      <c r="Z19" s="58"/>
      <c r="AA19" s="58"/>
      <c r="AB19" s="58"/>
      <c r="AC19" s="58"/>
      <c r="AD19" s="58"/>
      <c r="AE19" s="58"/>
    </row>
    <row r="20" spans="1:31" ht="195">
      <c r="A20" s="25">
        <v>16</v>
      </c>
      <c r="B20" s="25" t="s">
        <v>433</v>
      </c>
      <c r="C20" s="25" t="s">
        <v>133</v>
      </c>
      <c r="D20" s="9" t="s">
        <v>434</v>
      </c>
      <c r="E20" s="26">
        <v>62577074</v>
      </c>
      <c r="F20" s="26">
        <v>73017577</v>
      </c>
      <c r="G20" s="26">
        <v>75717073</v>
      </c>
      <c r="H20" s="26">
        <f t="shared" si="0"/>
        <v>211311724</v>
      </c>
      <c r="I20" s="34">
        <f t="shared" si="1"/>
        <v>70437241.333333328</v>
      </c>
      <c r="J20" s="59" t="s">
        <v>27</v>
      </c>
      <c r="K20" s="59" t="s">
        <v>27</v>
      </c>
      <c r="L20" s="59" t="s">
        <v>27</v>
      </c>
      <c r="M20" s="59" t="s">
        <v>27</v>
      </c>
      <c r="N20" s="9" t="s">
        <v>435</v>
      </c>
      <c r="O20" s="58"/>
      <c r="P20" s="58"/>
      <c r="Q20" s="58"/>
      <c r="R20" s="58"/>
      <c r="S20" s="58"/>
      <c r="T20" s="58"/>
      <c r="U20" s="58"/>
      <c r="V20" s="58"/>
      <c r="W20" s="58"/>
      <c r="X20" s="58"/>
      <c r="Y20" s="58"/>
      <c r="Z20" s="58"/>
      <c r="AA20" s="58"/>
      <c r="AB20" s="58"/>
      <c r="AC20" s="58"/>
      <c r="AD20" s="58"/>
      <c r="AE20" s="58"/>
    </row>
    <row r="21" spans="1:31" ht="30">
      <c r="A21" s="25">
        <v>17</v>
      </c>
      <c r="B21" s="25" t="s">
        <v>436</v>
      </c>
      <c r="C21" s="25" t="s">
        <v>133</v>
      </c>
      <c r="D21" s="9" t="s">
        <v>437</v>
      </c>
      <c r="E21" s="26">
        <v>30004555</v>
      </c>
      <c r="F21" s="26">
        <v>39997095</v>
      </c>
      <c r="G21" s="26">
        <v>36059534</v>
      </c>
      <c r="H21" s="26">
        <f t="shared" si="0"/>
        <v>106061184</v>
      </c>
      <c r="I21" s="34">
        <f t="shared" si="1"/>
        <v>35353728</v>
      </c>
      <c r="J21" s="59" t="s">
        <v>27</v>
      </c>
      <c r="K21" s="62" t="s">
        <v>39</v>
      </c>
      <c r="L21" s="62" t="s">
        <v>39</v>
      </c>
      <c r="M21" s="59" t="s">
        <v>27</v>
      </c>
      <c r="N21" s="9" t="s">
        <v>438</v>
      </c>
      <c r="O21" s="58"/>
      <c r="P21" s="58"/>
      <c r="Q21" s="58"/>
      <c r="R21" s="58"/>
      <c r="S21" s="58"/>
      <c r="T21" s="58"/>
      <c r="U21" s="58"/>
      <c r="V21" s="58"/>
      <c r="W21" s="58"/>
      <c r="X21" s="58"/>
      <c r="Y21" s="58"/>
      <c r="Z21" s="58"/>
      <c r="AA21" s="58"/>
      <c r="AB21" s="58"/>
      <c r="AC21" s="58"/>
      <c r="AD21" s="58"/>
      <c r="AE21" s="58"/>
    </row>
    <row r="22" spans="1:31" ht="45">
      <c r="A22" s="25">
        <v>18</v>
      </c>
      <c r="B22" s="25" t="s">
        <v>439</v>
      </c>
      <c r="C22" s="25" t="s">
        <v>28</v>
      </c>
      <c r="D22" s="9" t="s">
        <v>1282</v>
      </c>
      <c r="E22" s="26">
        <v>79667975</v>
      </c>
      <c r="F22" s="26">
        <v>82200000</v>
      </c>
      <c r="G22" s="26">
        <v>82782700</v>
      </c>
      <c r="H22" s="26">
        <f t="shared" si="0"/>
        <v>244650675</v>
      </c>
      <c r="I22" s="34">
        <f t="shared" si="1"/>
        <v>81550225</v>
      </c>
      <c r="J22" s="59" t="s">
        <v>27</v>
      </c>
      <c r="K22" s="59" t="s">
        <v>27</v>
      </c>
      <c r="L22" s="59" t="s">
        <v>27</v>
      </c>
      <c r="M22" s="59" t="s">
        <v>27</v>
      </c>
      <c r="N22" s="9" t="s">
        <v>440</v>
      </c>
      <c r="O22" s="58"/>
      <c r="P22" s="58"/>
      <c r="Q22" s="58"/>
      <c r="R22" s="58"/>
      <c r="S22" s="58"/>
      <c r="T22" s="58"/>
      <c r="U22" s="58"/>
      <c r="V22" s="58"/>
      <c r="W22" s="58"/>
      <c r="X22" s="58"/>
      <c r="Y22" s="58"/>
      <c r="Z22" s="58"/>
      <c r="AA22" s="58"/>
      <c r="AB22" s="58"/>
      <c r="AC22" s="58"/>
      <c r="AD22" s="58"/>
      <c r="AE22" s="58"/>
    </row>
    <row r="23" spans="1:31" ht="60">
      <c r="A23" s="25">
        <v>19</v>
      </c>
      <c r="B23" s="25" t="s">
        <v>441</v>
      </c>
      <c r="C23" s="39" t="s">
        <v>442</v>
      </c>
      <c r="D23" s="9" t="s">
        <v>1283</v>
      </c>
      <c r="E23" s="26">
        <v>67976800</v>
      </c>
      <c r="F23" s="26">
        <v>89356600</v>
      </c>
      <c r="G23" s="26">
        <v>100292100</v>
      </c>
      <c r="H23" s="26">
        <f t="shared" si="0"/>
        <v>257625500</v>
      </c>
      <c r="I23" s="34">
        <f t="shared" si="1"/>
        <v>85875166.666666672</v>
      </c>
      <c r="J23" s="59" t="s">
        <v>27</v>
      </c>
      <c r="K23" s="59" t="s">
        <v>27</v>
      </c>
      <c r="L23" s="59" t="s">
        <v>27</v>
      </c>
      <c r="M23" s="59" t="s">
        <v>27</v>
      </c>
      <c r="N23" s="9" t="s">
        <v>443</v>
      </c>
      <c r="O23" s="58"/>
      <c r="P23" s="58"/>
      <c r="Q23" s="58"/>
      <c r="R23" s="58"/>
      <c r="S23" s="58"/>
      <c r="T23" s="58"/>
      <c r="U23" s="58"/>
      <c r="V23" s="58"/>
      <c r="W23" s="58"/>
      <c r="X23" s="58"/>
      <c r="Y23" s="58"/>
      <c r="Z23" s="58"/>
      <c r="AA23" s="58"/>
      <c r="AB23" s="58"/>
      <c r="AC23" s="58"/>
      <c r="AD23" s="58"/>
      <c r="AE23" s="58"/>
    </row>
    <row r="24" spans="1:31" ht="60">
      <c r="A24" s="25">
        <v>20</v>
      </c>
      <c r="B24" s="25" t="s">
        <v>444</v>
      </c>
      <c r="C24" s="25" t="s">
        <v>251</v>
      </c>
      <c r="D24" s="9" t="s">
        <v>445</v>
      </c>
      <c r="E24" s="26">
        <v>17857221</v>
      </c>
      <c r="F24" s="26">
        <v>15060013</v>
      </c>
      <c r="G24" s="26">
        <v>16928417</v>
      </c>
      <c r="H24" s="26">
        <f t="shared" si="0"/>
        <v>49845651</v>
      </c>
      <c r="I24" s="34">
        <f t="shared" si="1"/>
        <v>16615217</v>
      </c>
      <c r="J24" s="59" t="s">
        <v>27</v>
      </c>
      <c r="K24" s="59" t="s">
        <v>27</v>
      </c>
      <c r="L24" s="59" t="s">
        <v>27</v>
      </c>
      <c r="M24" s="59" t="s">
        <v>27</v>
      </c>
      <c r="N24" s="9" t="s">
        <v>446</v>
      </c>
      <c r="O24" s="58"/>
      <c r="P24" s="58"/>
      <c r="Q24" s="58"/>
      <c r="R24" s="58"/>
      <c r="S24" s="58"/>
      <c r="T24" s="58"/>
      <c r="U24" s="58"/>
      <c r="V24" s="58"/>
      <c r="W24" s="58"/>
      <c r="X24" s="58"/>
      <c r="Y24" s="58"/>
      <c r="Z24" s="58"/>
      <c r="AA24" s="58"/>
      <c r="AB24" s="58"/>
      <c r="AC24" s="58"/>
      <c r="AD24" s="58"/>
      <c r="AE24" s="58"/>
    </row>
    <row r="25" spans="1:31" ht="84">
      <c r="A25" s="25">
        <v>21</v>
      </c>
      <c r="B25" s="25" t="s">
        <v>447</v>
      </c>
      <c r="C25" s="25" t="s">
        <v>251</v>
      </c>
      <c r="D25" s="9" t="s">
        <v>1284</v>
      </c>
      <c r="E25" s="26">
        <v>307681000</v>
      </c>
      <c r="F25" s="26">
        <v>275294956</v>
      </c>
      <c r="G25" s="26">
        <v>220134991</v>
      </c>
      <c r="H25" s="26">
        <f t="shared" si="0"/>
        <v>803110947</v>
      </c>
      <c r="I25" s="34">
        <f t="shared" si="1"/>
        <v>267703649</v>
      </c>
      <c r="J25" s="59" t="s">
        <v>27</v>
      </c>
      <c r="K25" s="59" t="s">
        <v>27</v>
      </c>
      <c r="L25" s="59" t="s">
        <v>27</v>
      </c>
      <c r="M25" s="59" t="s">
        <v>27</v>
      </c>
      <c r="N25" s="9" t="s">
        <v>1325</v>
      </c>
      <c r="O25" s="58"/>
      <c r="P25" s="58"/>
      <c r="Q25" s="58"/>
      <c r="R25" s="58"/>
      <c r="S25" s="58"/>
      <c r="T25" s="58"/>
      <c r="U25" s="58"/>
      <c r="V25" s="58"/>
      <c r="W25" s="58"/>
      <c r="X25" s="58"/>
      <c r="Y25" s="58"/>
      <c r="Z25" s="58"/>
      <c r="AA25" s="58"/>
      <c r="AB25" s="58"/>
      <c r="AC25" s="58"/>
      <c r="AD25" s="58"/>
      <c r="AE25" s="58"/>
    </row>
    <row r="26" spans="1:31" ht="75">
      <c r="A26" s="25">
        <v>22</v>
      </c>
      <c r="B26" s="25" t="s">
        <v>448</v>
      </c>
      <c r="C26" s="25" t="s">
        <v>449</v>
      </c>
      <c r="D26" s="9" t="s">
        <v>450</v>
      </c>
      <c r="E26" s="63">
        <v>23795937</v>
      </c>
      <c r="F26" s="26">
        <v>23530828</v>
      </c>
      <c r="G26" s="26">
        <v>24023600</v>
      </c>
      <c r="H26" s="26">
        <f t="shared" si="0"/>
        <v>71350365</v>
      </c>
      <c r="I26" s="34">
        <f t="shared" si="1"/>
        <v>23783455</v>
      </c>
      <c r="J26" s="59" t="s">
        <v>27</v>
      </c>
      <c r="K26" s="59" t="s">
        <v>27</v>
      </c>
      <c r="L26" s="59" t="s">
        <v>27</v>
      </c>
      <c r="M26" s="59" t="s">
        <v>27</v>
      </c>
      <c r="N26" s="9" t="s">
        <v>451</v>
      </c>
      <c r="O26" s="58"/>
      <c r="P26" s="58"/>
      <c r="Q26" s="58"/>
      <c r="R26" s="58"/>
      <c r="S26" s="58"/>
      <c r="T26" s="58"/>
      <c r="U26" s="58"/>
      <c r="V26" s="58"/>
      <c r="W26" s="58"/>
      <c r="X26" s="58"/>
      <c r="Y26" s="58"/>
      <c r="Z26" s="58"/>
      <c r="AA26" s="58"/>
      <c r="AB26" s="58"/>
      <c r="AC26" s="58"/>
      <c r="AD26" s="58"/>
      <c r="AE26" s="58"/>
    </row>
    <row r="27" spans="1:31" ht="60">
      <c r="A27" s="25">
        <v>23</v>
      </c>
      <c r="B27" s="25" t="s">
        <v>452</v>
      </c>
      <c r="C27" s="25" t="s">
        <v>453</v>
      </c>
      <c r="D27" s="9" t="s">
        <v>1285</v>
      </c>
      <c r="E27" s="63">
        <v>44467500</v>
      </c>
      <c r="F27" s="26">
        <v>43578000</v>
      </c>
      <c r="G27" s="26">
        <v>45434100</v>
      </c>
      <c r="H27" s="26">
        <f t="shared" si="0"/>
        <v>133479600</v>
      </c>
      <c r="I27" s="34">
        <f t="shared" si="1"/>
        <v>44493200</v>
      </c>
      <c r="J27" s="59" t="s">
        <v>27</v>
      </c>
      <c r="K27" s="59" t="s">
        <v>27</v>
      </c>
      <c r="L27" s="62" t="s">
        <v>39</v>
      </c>
      <c r="M27" s="59" t="s">
        <v>27</v>
      </c>
      <c r="N27" s="9" t="s">
        <v>454</v>
      </c>
      <c r="O27" s="58"/>
      <c r="P27" s="58"/>
      <c r="Q27" s="58"/>
      <c r="R27" s="58"/>
      <c r="S27" s="58"/>
      <c r="T27" s="58"/>
      <c r="U27" s="58"/>
      <c r="V27" s="58"/>
      <c r="W27" s="58"/>
      <c r="X27" s="58"/>
      <c r="Y27" s="58"/>
      <c r="Z27" s="58"/>
      <c r="AA27" s="58"/>
      <c r="AB27" s="58"/>
      <c r="AC27" s="58"/>
      <c r="AD27" s="58"/>
      <c r="AE27" s="58"/>
    </row>
    <row r="28" spans="1:31" ht="45">
      <c r="A28" s="25">
        <v>24</v>
      </c>
      <c r="B28" s="64" t="s">
        <v>455</v>
      </c>
      <c r="C28" s="64" t="s">
        <v>453</v>
      </c>
      <c r="D28" s="65" t="s">
        <v>1286</v>
      </c>
      <c r="E28" s="63">
        <v>0</v>
      </c>
      <c r="F28" s="63">
        <v>0</v>
      </c>
      <c r="G28" s="63">
        <v>1000000</v>
      </c>
      <c r="H28" s="63">
        <f t="shared" si="0"/>
        <v>1000000</v>
      </c>
      <c r="I28" s="66">
        <f t="shared" si="1"/>
        <v>333333.33333333331</v>
      </c>
      <c r="J28" s="67" t="s">
        <v>27</v>
      </c>
      <c r="K28" s="68" t="s">
        <v>39</v>
      </c>
      <c r="L28" s="68" t="s">
        <v>39</v>
      </c>
      <c r="M28" s="67" t="s">
        <v>27</v>
      </c>
      <c r="N28" s="9" t="s">
        <v>456</v>
      </c>
      <c r="O28" s="58"/>
      <c r="P28" s="58"/>
      <c r="Q28" s="58"/>
      <c r="R28" s="58"/>
      <c r="S28" s="58"/>
      <c r="T28" s="58"/>
      <c r="U28" s="58"/>
      <c r="V28" s="58"/>
      <c r="W28" s="58"/>
      <c r="X28" s="58"/>
      <c r="Y28" s="58"/>
      <c r="Z28" s="58"/>
      <c r="AA28" s="58"/>
      <c r="AB28" s="58"/>
      <c r="AC28" s="58"/>
      <c r="AD28" s="58"/>
      <c r="AE28" s="58"/>
    </row>
    <row r="29" spans="1:31" s="25" customFormat="1" ht="30">
      <c r="A29" s="25">
        <v>25</v>
      </c>
      <c r="B29" s="25" t="s">
        <v>457</v>
      </c>
      <c r="C29" s="25" t="s">
        <v>25</v>
      </c>
      <c r="D29" s="9" t="s">
        <v>458</v>
      </c>
      <c r="E29" s="26">
        <v>10760000</v>
      </c>
      <c r="F29" s="26">
        <v>9995000</v>
      </c>
      <c r="G29" s="26">
        <v>4860000</v>
      </c>
      <c r="H29" s="26">
        <f t="shared" si="0"/>
        <v>25615000</v>
      </c>
      <c r="I29" s="26">
        <f t="shared" si="1"/>
        <v>8538333.333333334</v>
      </c>
      <c r="J29" s="59" t="s">
        <v>27</v>
      </c>
      <c r="K29" s="59" t="s">
        <v>27</v>
      </c>
      <c r="L29" s="59" t="s">
        <v>27</v>
      </c>
      <c r="M29" s="59" t="s">
        <v>27</v>
      </c>
      <c r="N29" s="9" t="s">
        <v>459</v>
      </c>
      <c r="O29" s="58"/>
      <c r="P29" s="58"/>
      <c r="Q29" s="58"/>
      <c r="R29" s="58"/>
      <c r="S29" s="58"/>
      <c r="T29" s="58"/>
      <c r="U29" s="58"/>
      <c r="V29" s="58"/>
      <c r="W29" s="58"/>
      <c r="X29" s="58"/>
      <c r="Y29" s="58"/>
      <c r="Z29" s="58"/>
      <c r="AA29" s="58"/>
      <c r="AB29" s="58"/>
      <c r="AC29" s="58"/>
      <c r="AD29" s="58"/>
      <c r="AE29" s="58"/>
    </row>
    <row r="30" spans="1:31" ht="15.75" thickBot="1"/>
    <row r="31" spans="1:31" ht="16.5" thickTop="1">
      <c r="D31" s="69" t="s">
        <v>460</v>
      </c>
      <c r="E31" s="70">
        <f>SUM(E5:E29)</f>
        <v>6497880655</v>
      </c>
      <c r="F31" s="70">
        <f t="shared" ref="F31:I31" si="2">SUM(F5:F29)</f>
        <v>9432291005</v>
      </c>
      <c r="G31" s="70">
        <f t="shared" si="2"/>
        <v>8918074295</v>
      </c>
      <c r="H31" s="70">
        <f t="shared" si="2"/>
        <v>24848245955</v>
      </c>
      <c r="I31" s="71">
        <f t="shared" si="2"/>
        <v>8282748651.666667</v>
      </c>
    </row>
    <row r="32" spans="1:31" ht="15.75">
      <c r="D32" s="72" t="s">
        <v>461</v>
      </c>
      <c r="E32" s="52">
        <f>SUMIFS(E5:E29,J5:J29,"oui",K5:K29,"oui",L5:L29,"oui",M5:M29,"oui")</f>
        <v>6047554920</v>
      </c>
      <c r="F32" s="52">
        <f>SUMIFS(F5:F29,K5:K29,"oui",L5:L29,"oui",M5:M29,"oui",J5:J29,"oui")</f>
        <v>8909392597</v>
      </c>
      <c r="G32" s="52">
        <f>SUMIFS(G5:G29,L5:L29,"oui",M5:M29,"oui",J5:J29,"oui",K5:K29,"oui")</f>
        <v>8423430337</v>
      </c>
      <c r="H32" s="52">
        <f>SUMIFS(H5:H29,M5:M29,"oui",J5:J29,"oui",K5:K29,"oui",L5:L29,"oui")</f>
        <v>23380377854</v>
      </c>
      <c r="I32" s="73">
        <f>SUMIFS(I5:I29,J5:J29,"oui",K5:K29,"oui",L5:L29,"oui",M5:M29,"oui")</f>
        <v>7793459284.666667</v>
      </c>
    </row>
    <row r="33" spans="4:9" ht="16.5" thickBot="1">
      <c r="D33" s="74" t="s">
        <v>462</v>
      </c>
      <c r="E33" s="75">
        <f>COUNTIFS(J5:J29,"oui",K5:K29,"oui",L5:L29,"oui",M5:M29,"oui")</f>
        <v>15</v>
      </c>
      <c r="F33" s="75"/>
      <c r="G33" s="75"/>
      <c r="H33" s="75"/>
      <c r="I33" s="76"/>
    </row>
    <row r="34" spans="4:9" ht="15.75" thickTop="1"/>
  </sheetData>
  <autoFilter ref="A3:N3"/>
  <customSheetViews>
    <customSheetView guid="{DF4DF745-36B4-4ED8-B352-D91C06FE1CD8}" scale="60" showPageBreaks="1" printArea="1" showAutoFilter="1" view="pageBreakPreview" topLeftCell="D1">
      <selection activeCell="E38" sqref="E38"/>
      <colBreaks count="1" manualBreakCount="1">
        <brk id="14" max="1048575" man="1"/>
      </colBreaks>
      <pageMargins left="0.25" right="0.25" top="0.75" bottom="0.75" header="0.3" footer="0.3"/>
      <pageSetup paperSize="9" scale="35" orientation="landscape" r:id="rId1"/>
      <autoFilter ref="A3:N3"/>
    </customSheetView>
    <customSheetView guid="{2DC53772-A90B-4006-97E6-B2B7641C047A}" scale="60" showPageBreaks="1" printArea="1" showAutoFilter="1" view="pageBreakPreview" topLeftCell="D1">
      <selection activeCell="E38" sqref="E38"/>
      <colBreaks count="1" manualBreakCount="1">
        <brk id="14" max="1048575" man="1"/>
      </colBreaks>
      <pageMargins left="0.25" right="0.25" top="0.75" bottom="0.75" header="0.3" footer="0.3"/>
      <pageSetup paperSize="9" scale="35" orientation="landscape" r:id="rId2"/>
      <autoFilter ref="A3:N3"/>
    </customSheetView>
    <customSheetView guid="{7F5DEDAA-56F9-491D-8F3E-FBCC241592D5}" scale="90" showAutoFilter="1" topLeftCell="M22">
      <selection activeCell="N26" sqref="N26"/>
      <pageMargins left="0.7" right="0.7" top="0.78740157499999996" bottom="0.78740157499999996" header="0.3" footer="0.3"/>
      <pageSetup paperSize="9" orientation="portrait" r:id="rId3"/>
      <autoFilter ref="A3:N3"/>
    </customSheetView>
  </customSheetViews>
  <pageMargins left="0.25" right="0.25" top="0.75" bottom="0.75" header="0.3" footer="0.3"/>
  <pageSetup paperSize="9" scale="35" orientation="landscape" r:id="rId4"/>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4"/>
  <sheetViews>
    <sheetView view="pageBreakPreview" zoomScale="60" zoomScaleNormal="40" workbookViewId="0">
      <selection sqref="A1:XFD1"/>
    </sheetView>
  </sheetViews>
  <sheetFormatPr baseColWidth="10" defaultRowHeight="15"/>
  <cols>
    <col min="1" max="1" width="3.5" style="46" bestFit="1" customWidth="1"/>
    <col min="2" max="2" width="11.5" style="46" bestFit="1" customWidth="1"/>
    <col min="3" max="3" width="75.5" style="46" customWidth="1"/>
    <col min="4" max="4" width="23.875" style="46" customWidth="1"/>
    <col min="5" max="8" width="18.5" style="46" customWidth="1"/>
    <col min="9" max="9" width="116.5" style="46" customWidth="1"/>
    <col min="10" max="10" width="17.125" style="46" customWidth="1"/>
    <col min="11" max="11" width="18.5" style="46" customWidth="1"/>
    <col min="12" max="12" width="16.875" style="46" customWidth="1"/>
    <col min="13" max="13" width="18" style="46" customWidth="1"/>
    <col min="14" max="16384" width="11" style="46"/>
  </cols>
  <sheetData>
    <row r="1" spans="1:31" s="77" customFormat="1" ht="20.25">
      <c r="A1" s="3" t="s">
        <v>463</v>
      </c>
    </row>
    <row r="2" spans="1:31">
      <c r="D2" s="32"/>
    </row>
    <row r="3" spans="1:31" ht="114" customHeight="1">
      <c r="A3" s="24" t="s">
        <v>13</v>
      </c>
      <c r="B3" s="24" t="s">
        <v>14</v>
      </c>
      <c r="C3" s="24" t="s">
        <v>15</v>
      </c>
      <c r="D3" s="24" t="s">
        <v>464</v>
      </c>
      <c r="E3" s="24" t="s">
        <v>21</v>
      </c>
      <c r="F3" s="24" t="s">
        <v>22</v>
      </c>
      <c r="G3" s="24" t="s">
        <v>1309</v>
      </c>
      <c r="H3" s="24" t="s">
        <v>23</v>
      </c>
      <c r="I3" s="81" t="s">
        <v>24</v>
      </c>
      <c r="J3" s="82"/>
      <c r="K3" s="83"/>
      <c r="L3" s="84"/>
      <c r="M3" s="83"/>
      <c r="N3" s="84"/>
      <c r="O3" s="58"/>
      <c r="P3" s="58"/>
      <c r="Q3" s="58"/>
      <c r="R3" s="58"/>
      <c r="S3" s="58"/>
      <c r="T3" s="58"/>
      <c r="U3" s="58"/>
      <c r="V3" s="58"/>
      <c r="W3" s="58"/>
      <c r="X3" s="58"/>
      <c r="Y3" s="58"/>
      <c r="Z3" s="58"/>
      <c r="AA3" s="58"/>
      <c r="AB3" s="58"/>
      <c r="AC3" s="58"/>
      <c r="AD3" s="58"/>
      <c r="AE3" s="58"/>
    </row>
    <row r="4" spans="1:31" s="86" customFormat="1" ht="15.75">
      <c r="A4" s="85"/>
      <c r="B4" s="85"/>
      <c r="C4" s="85"/>
      <c r="D4" s="85"/>
      <c r="E4" s="85"/>
      <c r="F4" s="85"/>
      <c r="G4" s="85"/>
      <c r="H4" s="85"/>
      <c r="I4" s="85"/>
    </row>
    <row r="5" spans="1:31" ht="15.75">
      <c r="A5" s="87" t="s">
        <v>465</v>
      </c>
      <c r="B5" s="25"/>
      <c r="C5" s="25"/>
      <c r="D5" s="26"/>
      <c r="E5" s="25"/>
      <c r="F5" s="25"/>
      <c r="G5" s="25"/>
      <c r="H5" s="25"/>
      <c r="I5" s="25"/>
    </row>
    <row r="6" spans="1:31">
      <c r="A6" s="25">
        <v>1</v>
      </c>
      <c r="B6" s="25"/>
      <c r="C6" s="25" t="s">
        <v>1287</v>
      </c>
      <c r="D6" s="26">
        <v>3798000000</v>
      </c>
      <c r="E6" s="59" t="s">
        <v>27</v>
      </c>
      <c r="F6" s="59" t="s">
        <v>27</v>
      </c>
      <c r="G6" s="62" t="s">
        <v>39</v>
      </c>
      <c r="H6" s="59" t="s">
        <v>27</v>
      </c>
      <c r="I6" s="9"/>
    </row>
    <row r="7" spans="1:31">
      <c r="A7" s="25">
        <v>2</v>
      </c>
      <c r="B7" s="25"/>
      <c r="C7" s="25" t="s">
        <v>1288</v>
      </c>
      <c r="D7" s="26">
        <v>588000000</v>
      </c>
      <c r="E7" s="59" t="s">
        <v>27</v>
      </c>
      <c r="F7" s="59" t="s">
        <v>27</v>
      </c>
      <c r="G7" s="62" t="s">
        <v>39</v>
      </c>
      <c r="H7" s="59" t="s">
        <v>27</v>
      </c>
      <c r="I7" s="9"/>
    </row>
    <row r="8" spans="1:31">
      <c r="A8" s="25">
        <v>3</v>
      </c>
      <c r="B8" s="25"/>
      <c r="C8" s="25" t="s">
        <v>1289</v>
      </c>
      <c r="D8" s="26">
        <v>1445000000</v>
      </c>
      <c r="E8" s="59" t="s">
        <v>27</v>
      </c>
      <c r="F8" s="59" t="s">
        <v>27</v>
      </c>
      <c r="G8" s="62" t="s">
        <v>39</v>
      </c>
      <c r="H8" s="59" t="s">
        <v>27</v>
      </c>
      <c r="I8" s="9"/>
    </row>
    <row r="9" spans="1:31">
      <c r="A9" s="25">
        <v>4</v>
      </c>
      <c r="B9" s="25"/>
      <c r="C9" s="25" t="s">
        <v>1290</v>
      </c>
      <c r="D9" s="26">
        <v>787000000</v>
      </c>
      <c r="E9" s="59" t="s">
        <v>27</v>
      </c>
      <c r="F9" s="59" t="s">
        <v>27</v>
      </c>
      <c r="G9" s="62" t="s">
        <v>39</v>
      </c>
      <c r="H9" s="59" t="s">
        <v>27</v>
      </c>
      <c r="I9" s="9"/>
    </row>
    <row r="10" spans="1:31">
      <c r="A10" s="25">
        <v>5</v>
      </c>
      <c r="B10" s="25"/>
      <c r="C10" s="25" t="s">
        <v>1291</v>
      </c>
      <c r="D10" s="26">
        <v>751000000</v>
      </c>
      <c r="E10" s="59" t="s">
        <v>27</v>
      </c>
      <c r="F10" s="59" t="s">
        <v>27</v>
      </c>
      <c r="G10" s="62" t="s">
        <v>39</v>
      </c>
      <c r="H10" s="59" t="s">
        <v>27</v>
      </c>
      <c r="I10" s="9"/>
    </row>
    <row r="11" spans="1:31">
      <c r="A11" s="25">
        <v>6</v>
      </c>
      <c r="B11" s="25"/>
      <c r="C11" s="25" t="s">
        <v>466</v>
      </c>
      <c r="D11" s="26">
        <v>547000000</v>
      </c>
      <c r="E11" s="59" t="s">
        <v>27</v>
      </c>
      <c r="F11" s="59" t="s">
        <v>27</v>
      </c>
      <c r="G11" s="62" t="s">
        <v>39</v>
      </c>
      <c r="H11" s="59" t="s">
        <v>27</v>
      </c>
      <c r="I11" s="9"/>
    </row>
    <row r="12" spans="1:31">
      <c r="A12" s="25">
        <v>7</v>
      </c>
      <c r="B12" s="25"/>
      <c r="C12" s="25" t="s">
        <v>1292</v>
      </c>
      <c r="D12" s="26">
        <v>47000000</v>
      </c>
      <c r="E12" s="59" t="s">
        <v>27</v>
      </c>
      <c r="F12" s="59" t="s">
        <v>27</v>
      </c>
      <c r="G12" s="62" t="s">
        <v>39</v>
      </c>
      <c r="H12" s="59" t="s">
        <v>27</v>
      </c>
      <c r="I12" s="9"/>
    </row>
    <row r="13" spans="1:31">
      <c r="A13" s="25">
        <v>8</v>
      </c>
      <c r="B13" s="25"/>
      <c r="C13" s="25" t="s">
        <v>1293</v>
      </c>
      <c r="D13" s="26">
        <v>22000000</v>
      </c>
      <c r="E13" s="59" t="s">
        <v>27</v>
      </c>
      <c r="F13" s="59" t="s">
        <v>27</v>
      </c>
      <c r="G13" s="62" t="s">
        <v>39</v>
      </c>
      <c r="H13" s="59" t="s">
        <v>27</v>
      </c>
      <c r="I13" s="9"/>
    </row>
    <row r="14" spans="1:31" ht="90">
      <c r="A14" s="25">
        <v>9</v>
      </c>
      <c r="B14" s="25"/>
      <c r="C14" s="25" t="s">
        <v>1294</v>
      </c>
      <c r="D14" s="26">
        <v>8597000000</v>
      </c>
      <c r="E14" s="59" t="s">
        <v>27</v>
      </c>
      <c r="F14" s="59" t="s">
        <v>27</v>
      </c>
      <c r="G14" s="62" t="s">
        <v>39</v>
      </c>
      <c r="H14" s="59" t="s">
        <v>27</v>
      </c>
      <c r="I14" s="9" t="s">
        <v>1301</v>
      </c>
    </row>
    <row r="15" spans="1:31" ht="105">
      <c r="A15" s="25">
        <v>10</v>
      </c>
      <c r="B15" s="25"/>
      <c r="C15" s="25" t="s">
        <v>467</v>
      </c>
      <c r="D15" s="26">
        <v>1347000000</v>
      </c>
      <c r="E15" s="59" t="s">
        <v>27</v>
      </c>
      <c r="F15" s="59" t="s">
        <v>27</v>
      </c>
      <c r="G15" s="62" t="s">
        <v>39</v>
      </c>
      <c r="H15" s="59" t="s">
        <v>27</v>
      </c>
      <c r="I15" s="9" t="s">
        <v>1302</v>
      </c>
    </row>
    <row r="16" spans="1:31" s="58" customFormat="1">
      <c r="C16" s="58" t="s">
        <v>135</v>
      </c>
      <c r="D16" s="88"/>
      <c r="I16" s="89"/>
    </row>
    <row r="17" spans="1:11" s="58" customFormat="1" ht="15.75">
      <c r="A17" s="90" t="s">
        <v>468</v>
      </c>
      <c r="C17" s="58" t="s">
        <v>135</v>
      </c>
      <c r="D17" s="88"/>
      <c r="I17" s="89"/>
    </row>
    <row r="18" spans="1:11" ht="90">
      <c r="A18" s="25">
        <v>11</v>
      </c>
      <c r="B18" s="25" t="s">
        <v>116</v>
      </c>
      <c r="C18" s="25" t="s">
        <v>469</v>
      </c>
      <c r="D18" s="26">
        <v>2462000000</v>
      </c>
      <c r="E18" s="59" t="s">
        <v>27</v>
      </c>
      <c r="F18" s="59" t="s">
        <v>27</v>
      </c>
      <c r="G18" s="59" t="s">
        <v>27</v>
      </c>
      <c r="H18" s="59" t="s">
        <v>27</v>
      </c>
      <c r="I18" s="9" t="s">
        <v>1303</v>
      </c>
    </row>
    <row r="19" spans="1:11" ht="150">
      <c r="A19" s="25">
        <v>12</v>
      </c>
      <c r="B19" s="25"/>
      <c r="C19" s="25" t="s">
        <v>1295</v>
      </c>
      <c r="D19" s="26">
        <v>3517000000</v>
      </c>
      <c r="E19" s="59" t="s">
        <v>27</v>
      </c>
      <c r="F19" s="59" t="s">
        <v>27</v>
      </c>
      <c r="G19" s="59" t="s">
        <v>27</v>
      </c>
      <c r="H19" s="59" t="s">
        <v>27</v>
      </c>
      <c r="I19" s="9" t="s">
        <v>470</v>
      </c>
    </row>
    <row r="20" spans="1:11" ht="90">
      <c r="A20" s="25">
        <v>13</v>
      </c>
      <c r="B20" s="25" t="s">
        <v>116</v>
      </c>
      <c r="C20" s="25" t="s">
        <v>249</v>
      </c>
      <c r="D20" s="26">
        <v>2577000000</v>
      </c>
      <c r="E20" s="59" t="s">
        <v>27</v>
      </c>
      <c r="F20" s="59" t="s">
        <v>27</v>
      </c>
      <c r="G20" s="59" t="s">
        <v>27</v>
      </c>
      <c r="H20" s="59" t="s">
        <v>27</v>
      </c>
      <c r="I20" s="9" t="s">
        <v>471</v>
      </c>
    </row>
    <row r="21" spans="1:11" ht="150">
      <c r="A21" s="25">
        <v>14</v>
      </c>
      <c r="B21" s="25"/>
      <c r="C21" s="25" t="s">
        <v>472</v>
      </c>
      <c r="D21" s="26">
        <v>365000000</v>
      </c>
      <c r="E21" s="59" t="s">
        <v>27</v>
      </c>
      <c r="F21" s="59" t="s">
        <v>27</v>
      </c>
      <c r="G21" s="62" t="s">
        <v>39</v>
      </c>
      <c r="H21" s="59" t="s">
        <v>27</v>
      </c>
      <c r="I21" s="9" t="s">
        <v>473</v>
      </c>
      <c r="J21" s="60"/>
      <c r="K21" s="58"/>
    </row>
    <row r="22" spans="1:11" ht="105">
      <c r="A22" s="25">
        <v>15</v>
      </c>
      <c r="B22" s="25"/>
      <c r="C22" s="25" t="s">
        <v>1296</v>
      </c>
      <c r="D22" s="26">
        <v>208000000</v>
      </c>
      <c r="E22" s="59" t="s">
        <v>27</v>
      </c>
      <c r="F22" s="59" t="s">
        <v>27</v>
      </c>
      <c r="G22" s="59" t="s">
        <v>27</v>
      </c>
      <c r="H22" s="59" t="s">
        <v>27</v>
      </c>
      <c r="I22" s="9" t="s">
        <v>1304</v>
      </c>
    </row>
    <row r="23" spans="1:11" ht="90">
      <c r="A23" s="25">
        <v>16</v>
      </c>
      <c r="B23" s="25"/>
      <c r="C23" s="25" t="s">
        <v>1297</v>
      </c>
      <c r="D23" s="26">
        <v>300000000</v>
      </c>
      <c r="E23" s="59" t="s">
        <v>27</v>
      </c>
      <c r="F23" s="62" t="s">
        <v>39</v>
      </c>
      <c r="G23" s="62" t="s">
        <v>39</v>
      </c>
      <c r="H23" s="59" t="s">
        <v>27</v>
      </c>
      <c r="I23" s="9" t="s">
        <v>1305</v>
      </c>
    </row>
    <row r="24" spans="1:11" ht="60">
      <c r="A24" s="25">
        <v>17</v>
      </c>
      <c r="B24" s="25" t="s">
        <v>133</v>
      </c>
      <c r="C24" s="25" t="s">
        <v>474</v>
      </c>
      <c r="D24" s="26">
        <v>125500000</v>
      </c>
      <c r="E24" s="59" t="s">
        <v>27</v>
      </c>
      <c r="F24" s="59" t="s">
        <v>27</v>
      </c>
      <c r="G24" s="59" t="s">
        <v>27</v>
      </c>
      <c r="H24" s="59" t="s">
        <v>27</v>
      </c>
      <c r="I24" s="9" t="s">
        <v>475</v>
      </c>
    </row>
    <row r="25" spans="1:11" ht="24.95" customHeight="1">
      <c r="A25" s="25">
        <v>18</v>
      </c>
      <c r="B25" s="25" t="s">
        <v>442</v>
      </c>
      <c r="C25" s="25" t="s">
        <v>476</v>
      </c>
      <c r="D25" s="26">
        <v>3200000</v>
      </c>
      <c r="E25" s="59" t="s">
        <v>27</v>
      </c>
      <c r="F25" s="59" t="s">
        <v>27</v>
      </c>
      <c r="G25" s="59" t="s">
        <v>27</v>
      </c>
      <c r="H25" s="59" t="s">
        <v>27</v>
      </c>
      <c r="I25" s="9" t="s">
        <v>477</v>
      </c>
    </row>
    <row r="26" spans="1:11" ht="90">
      <c r="A26" s="25">
        <v>19</v>
      </c>
      <c r="B26" s="25" t="s">
        <v>70</v>
      </c>
      <c r="C26" s="25" t="s">
        <v>478</v>
      </c>
      <c r="D26" s="26">
        <v>285700000</v>
      </c>
      <c r="E26" s="59" t="s">
        <v>27</v>
      </c>
      <c r="F26" s="59" t="s">
        <v>27</v>
      </c>
      <c r="G26" s="59" t="s">
        <v>27</v>
      </c>
      <c r="H26" s="59" t="s">
        <v>27</v>
      </c>
      <c r="I26" s="9" t="s">
        <v>479</v>
      </c>
      <c r="J26" s="60"/>
      <c r="K26" s="58"/>
    </row>
    <row r="27" spans="1:11" s="93" customFormat="1" ht="240">
      <c r="A27" s="25">
        <v>20</v>
      </c>
      <c r="B27" s="91" t="s">
        <v>339</v>
      </c>
      <c r="C27" s="9" t="s">
        <v>1298</v>
      </c>
      <c r="D27" s="92">
        <v>736000000</v>
      </c>
      <c r="E27" s="59" t="s">
        <v>27</v>
      </c>
      <c r="F27" s="59" t="s">
        <v>27</v>
      </c>
      <c r="G27" s="59" t="s">
        <v>27</v>
      </c>
      <c r="H27" s="59" t="s">
        <v>27</v>
      </c>
      <c r="I27" s="9" t="s">
        <v>1306</v>
      </c>
      <c r="K27" s="94"/>
    </row>
    <row r="28" spans="1:11" ht="58.15" customHeight="1">
      <c r="A28" s="25">
        <v>21</v>
      </c>
      <c r="B28" s="25" t="s">
        <v>70</v>
      </c>
      <c r="C28" s="9" t="s">
        <v>1299</v>
      </c>
      <c r="D28" s="25" t="s">
        <v>1307</v>
      </c>
      <c r="E28" s="59" t="s">
        <v>27</v>
      </c>
      <c r="F28" s="59" t="s">
        <v>27</v>
      </c>
      <c r="G28" s="59" t="s">
        <v>27</v>
      </c>
      <c r="H28" s="59" t="s">
        <v>27</v>
      </c>
      <c r="I28" s="9" t="s">
        <v>480</v>
      </c>
    </row>
    <row r="29" spans="1:11" ht="60">
      <c r="A29" s="25">
        <v>22</v>
      </c>
      <c r="B29" s="25" t="s">
        <v>251</v>
      </c>
      <c r="C29" s="9" t="s">
        <v>1300</v>
      </c>
      <c r="D29" s="25" t="s">
        <v>1307</v>
      </c>
      <c r="E29" s="59" t="s">
        <v>27</v>
      </c>
      <c r="F29" s="59" t="s">
        <v>27</v>
      </c>
      <c r="G29" s="59" t="s">
        <v>27</v>
      </c>
      <c r="H29" s="59" t="s">
        <v>27</v>
      </c>
      <c r="I29" s="9" t="s">
        <v>481</v>
      </c>
    </row>
    <row r="30" spans="1:11" ht="15.75" thickBot="1">
      <c r="I30" s="36"/>
    </row>
    <row r="31" spans="1:11" ht="16.5" thickTop="1">
      <c r="C31" s="69" t="s">
        <v>461</v>
      </c>
      <c r="D31" s="95">
        <f>SUM(D6:D29)</f>
        <v>28508400000</v>
      </c>
    </row>
    <row r="32" spans="1:11" ht="15.75">
      <c r="C32" s="72" t="s">
        <v>460</v>
      </c>
      <c r="D32" s="96">
        <f>SUMIFS(D6:D29,E6:E29,"oui",F6:F29,"oui",G6:G29,"oui",H6:H29,"oui")</f>
        <v>9914400000</v>
      </c>
    </row>
    <row r="33" spans="3:4" ht="16.5" thickBot="1">
      <c r="C33" s="74" t="s">
        <v>462</v>
      </c>
      <c r="D33" s="97">
        <f>COUNTIFS(E6:E29,"oui",F6:F29,"oui",G6:G29,"oui",H6:H29,"oui")</f>
        <v>10</v>
      </c>
    </row>
    <row r="34" spans="3:4" ht="15.75" thickTop="1"/>
  </sheetData>
  <autoFilter ref="A3:I3"/>
  <customSheetViews>
    <customSheetView guid="{DF4DF745-36B4-4ED8-B352-D91C06FE1CD8}" scale="60" showPageBreaks="1" printArea="1" showAutoFilter="1" view="pageBreakPreview">
      <selection sqref="A1:XFD1"/>
      <colBreaks count="1" manualBreakCount="1">
        <brk id="9" max="32" man="1"/>
      </colBreaks>
      <pageMargins left="0.25" right="0.25" top="0.75" bottom="0.75" header="0.3" footer="0.3"/>
      <pageSetup paperSize="9" scale="39" orientation="landscape" r:id="rId1"/>
      <autoFilter ref="A3:I3"/>
    </customSheetView>
    <customSheetView guid="{2DC53772-A90B-4006-97E6-B2B7641C047A}" scale="60" showPageBreaks="1" printArea="1" showAutoFilter="1" view="pageBreakPreview">
      <selection sqref="A1:XFD1"/>
      <colBreaks count="1" manualBreakCount="1">
        <brk id="9" max="32" man="1"/>
      </colBreaks>
      <pageMargins left="0.25" right="0.25" top="0.75" bottom="0.75" header="0.3" footer="0.3"/>
      <pageSetup paperSize="9" scale="39" orientation="landscape" r:id="rId2"/>
      <autoFilter ref="A3:I3"/>
    </customSheetView>
    <customSheetView guid="{7F5DEDAA-56F9-491D-8F3E-FBCC241592D5}" scale="90" showAutoFilter="1" topLeftCell="I25">
      <selection activeCell="I28" sqref="I28"/>
      <pageMargins left="0.7" right="0.7" top="0.78740157499999996" bottom="0.78740157499999996" header="0.3" footer="0.3"/>
      <pageSetup paperSize="9" orientation="portrait" r:id="rId3"/>
      <autoFilter ref="A3:I3"/>
    </customSheetView>
  </customSheetViews>
  <pageMargins left="0.25" right="0.25" top="0.75" bottom="0.75" header="0.3" footer="0.3"/>
  <pageSetup paperSize="9" scale="39" orientation="landscape" r:id="rId4"/>
  <colBreaks count="1" manualBreakCount="1">
    <brk id="9" max="32" man="1"/>
  </colBreaks>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60" zoomScaleNormal="80" workbookViewId="0">
      <selection activeCell="J21" sqref="J21"/>
    </sheetView>
  </sheetViews>
  <sheetFormatPr baseColWidth="10" defaultRowHeight="15"/>
  <cols>
    <col min="1" max="1" width="3.5" style="46" customWidth="1"/>
    <col min="2" max="2" width="6.375" style="46" bestFit="1" customWidth="1"/>
    <col min="3" max="3" width="58.5" style="36" customWidth="1"/>
    <col min="4" max="5" width="20.375" style="46" customWidth="1"/>
    <col min="6" max="9" width="18.625" style="46" customWidth="1"/>
    <col min="10" max="10" width="75.625" style="46" customWidth="1"/>
    <col min="11" max="16384" width="11" style="46"/>
  </cols>
  <sheetData>
    <row r="1" spans="1:10" s="77" customFormat="1" ht="20.25">
      <c r="A1" s="3" t="s">
        <v>74</v>
      </c>
      <c r="C1" s="79"/>
    </row>
    <row r="3" spans="1:10" ht="84" customHeight="1">
      <c r="A3" s="98" t="s">
        <v>13</v>
      </c>
      <c r="B3" s="98" t="s">
        <v>14</v>
      </c>
      <c r="C3" s="98" t="s">
        <v>15</v>
      </c>
      <c r="D3" s="98" t="s">
        <v>75</v>
      </c>
      <c r="E3" s="98" t="s">
        <v>76</v>
      </c>
      <c r="F3" s="98" t="s">
        <v>1</v>
      </c>
      <c r="G3" s="98" t="s">
        <v>22</v>
      </c>
      <c r="H3" s="98" t="s">
        <v>1309</v>
      </c>
      <c r="I3" s="98" t="s">
        <v>23</v>
      </c>
      <c r="J3" s="98" t="s">
        <v>24</v>
      </c>
    </row>
    <row r="4" spans="1:10" ht="15.75">
      <c r="A4" s="99"/>
      <c r="B4" s="100"/>
      <c r="C4" s="101"/>
      <c r="D4" s="100"/>
      <c r="E4" s="100"/>
      <c r="F4" s="100"/>
      <c r="G4" s="100"/>
      <c r="H4" s="100"/>
      <c r="I4" s="100"/>
      <c r="J4" s="100"/>
    </row>
    <row r="5" spans="1:10" ht="15.75">
      <c r="A5" s="102" t="s">
        <v>77</v>
      </c>
      <c r="B5" s="103"/>
      <c r="C5" s="104"/>
      <c r="D5" s="103"/>
      <c r="E5" s="103"/>
      <c r="F5" s="103"/>
      <c r="G5" s="103"/>
      <c r="H5" s="103"/>
      <c r="I5" s="103"/>
      <c r="J5" s="103"/>
    </row>
    <row r="6" spans="1:10">
      <c r="A6" s="103">
        <v>1</v>
      </c>
      <c r="B6" s="103" t="s">
        <v>78</v>
      </c>
      <c r="C6" s="104" t="s">
        <v>79</v>
      </c>
      <c r="D6" s="105">
        <v>1319645</v>
      </c>
      <c r="E6" s="105">
        <v>1319645</v>
      </c>
      <c r="F6" s="106" t="s">
        <v>27</v>
      </c>
      <c r="G6" s="107" t="s">
        <v>39</v>
      </c>
      <c r="H6" s="107" t="s">
        <v>39</v>
      </c>
      <c r="I6" s="106" t="s">
        <v>27</v>
      </c>
      <c r="J6" s="103"/>
    </row>
    <row r="7" spans="1:10">
      <c r="A7" s="103">
        <v>2</v>
      </c>
      <c r="B7" s="103" t="s">
        <v>78</v>
      </c>
      <c r="C7" s="104" t="s">
        <v>80</v>
      </c>
      <c r="D7" s="108">
        <v>420000</v>
      </c>
      <c r="E7" s="105">
        <v>0</v>
      </c>
      <c r="F7" s="106" t="s">
        <v>27</v>
      </c>
      <c r="G7" s="106" t="s">
        <v>27</v>
      </c>
      <c r="H7" s="106" t="s">
        <v>27</v>
      </c>
      <c r="I7" s="106" t="s">
        <v>27</v>
      </c>
      <c r="J7" s="103"/>
    </row>
    <row r="8" spans="1:10">
      <c r="A8" s="103">
        <v>3</v>
      </c>
      <c r="B8" s="103" t="s">
        <v>78</v>
      </c>
      <c r="C8" s="104" t="s">
        <v>81</v>
      </c>
      <c r="D8" s="108">
        <v>3366420</v>
      </c>
      <c r="E8" s="105">
        <v>1974472</v>
      </c>
      <c r="F8" s="106" t="s">
        <v>27</v>
      </c>
      <c r="G8" s="107" t="s">
        <v>39</v>
      </c>
      <c r="H8" s="107" t="s">
        <v>39</v>
      </c>
      <c r="I8" s="106" t="s">
        <v>27</v>
      </c>
      <c r="J8" s="103"/>
    </row>
    <row r="9" spans="1:10">
      <c r="A9" s="103">
        <v>4</v>
      </c>
      <c r="B9" s="103" t="s">
        <v>78</v>
      </c>
      <c r="C9" s="104" t="s">
        <v>82</v>
      </c>
      <c r="D9" s="108">
        <v>18736415</v>
      </c>
      <c r="E9" s="105">
        <v>11821002</v>
      </c>
      <c r="F9" s="106" t="s">
        <v>27</v>
      </c>
      <c r="G9" s="107" t="s">
        <v>39</v>
      </c>
      <c r="H9" s="107" t="s">
        <v>39</v>
      </c>
      <c r="I9" s="106" t="s">
        <v>27</v>
      </c>
      <c r="J9" s="103"/>
    </row>
    <row r="10" spans="1:10">
      <c r="A10" s="103">
        <v>5</v>
      </c>
      <c r="B10" s="103" t="s">
        <v>78</v>
      </c>
      <c r="C10" s="104" t="s">
        <v>83</v>
      </c>
      <c r="D10" s="108">
        <v>42842824</v>
      </c>
      <c r="E10" s="105">
        <v>27647053</v>
      </c>
      <c r="F10" s="106" t="s">
        <v>27</v>
      </c>
      <c r="G10" s="107" t="s">
        <v>39</v>
      </c>
      <c r="H10" s="107" t="s">
        <v>39</v>
      </c>
      <c r="I10" s="106" t="s">
        <v>27</v>
      </c>
      <c r="J10" s="103"/>
    </row>
    <row r="11" spans="1:10">
      <c r="A11" s="103">
        <v>6</v>
      </c>
      <c r="B11" s="103" t="s">
        <v>78</v>
      </c>
      <c r="C11" s="104" t="s">
        <v>84</v>
      </c>
      <c r="D11" s="108">
        <v>22213510</v>
      </c>
      <c r="E11" s="105">
        <v>17592812</v>
      </c>
      <c r="F11" s="106" t="s">
        <v>27</v>
      </c>
      <c r="G11" s="107" t="s">
        <v>39</v>
      </c>
      <c r="H11" s="107" t="s">
        <v>39</v>
      </c>
      <c r="I11" s="106" t="s">
        <v>27</v>
      </c>
      <c r="J11" s="103"/>
    </row>
    <row r="12" spans="1:10">
      <c r="A12" s="103">
        <v>7</v>
      </c>
      <c r="B12" s="103" t="s">
        <v>78</v>
      </c>
      <c r="C12" s="104" t="s">
        <v>85</v>
      </c>
      <c r="D12" s="108">
        <v>6386400</v>
      </c>
      <c r="E12" s="105">
        <v>2878969</v>
      </c>
      <c r="F12" s="106" t="s">
        <v>27</v>
      </c>
      <c r="G12" s="107" t="s">
        <v>39</v>
      </c>
      <c r="H12" s="107" t="s">
        <v>39</v>
      </c>
      <c r="I12" s="106" t="s">
        <v>27</v>
      </c>
      <c r="J12" s="103"/>
    </row>
    <row r="13" spans="1:10">
      <c r="A13" s="103">
        <v>8</v>
      </c>
      <c r="B13" s="103" t="s">
        <v>78</v>
      </c>
      <c r="C13" s="104" t="s">
        <v>86</v>
      </c>
      <c r="D13" s="108">
        <v>5160428</v>
      </c>
      <c r="E13" s="105">
        <v>3204337</v>
      </c>
      <c r="F13" s="106" t="s">
        <v>27</v>
      </c>
      <c r="G13" s="107" t="s">
        <v>39</v>
      </c>
      <c r="H13" s="107" t="s">
        <v>39</v>
      </c>
      <c r="I13" s="106" t="s">
        <v>27</v>
      </c>
      <c r="J13" s="103"/>
    </row>
    <row r="14" spans="1:10" s="86" customFormat="1">
      <c r="A14" s="103">
        <v>9</v>
      </c>
      <c r="B14" s="103" t="s">
        <v>78</v>
      </c>
      <c r="C14" s="104" t="s">
        <v>87</v>
      </c>
      <c r="D14" s="109">
        <v>6358591</v>
      </c>
      <c r="E14" s="109">
        <v>4012180</v>
      </c>
      <c r="F14" s="106" t="s">
        <v>27</v>
      </c>
      <c r="G14" s="107" t="s">
        <v>39</v>
      </c>
      <c r="H14" s="107" t="s">
        <v>39</v>
      </c>
      <c r="I14" s="106" t="s">
        <v>27</v>
      </c>
      <c r="J14" s="110"/>
    </row>
    <row r="15" spans="1:10" s="86" customFormat="1">
      <c r="A15" s="103">
        <v>10</v>
      </c>
      <c r="B15" s="103" t="s">
        <v>78</v>
      </c>
      <c r="C15" s="104" t="s">
        <v>88</v>
      </c>
      <c r="D15" s="109">
        <v>101700</v>
      </c>
      <c r="E15" s="109">
        <v>95331</v>
      </c>
      <c r="F15" s="106" t="s">
        <v>27</v>
      </c>
      <c r="G15" s="107" t="s">
        <v>39</v>
      </c>
      <c r="H15" s="107" t="s">
        <v>39</v>
      </c>
      <c r="I15" s="106" t="s">
        <v>27</v>
      </c>
      <c r="J15" s="110"/>
    </row>
    <row r="16" spans="1:10" s="86" customFormat="1">
      <c r="A16" s="103">
        <v>11</v>
      </c>
      <c r="B16" s="103" t="s">
        <v>78</v>
      </c>
      <c r="C16" s="104" t="s">
        <v>89</v>
      </c>
      <c r="D16" s="109">
        <v>8856200</v>
      </c>
      <c r="E16" s="109">
        <v>4654790</v>
      </c>
      <c r="F16" s="106" t="s">
        <v>27</v>
      </c>
      <c r="G16" s="107" t="s">
        <v>39</v>
      </c>
      <c r="H16" s="107" t="s">
        <v>39</v>
      </c>
      <c r="I16" s="106" t="s">
        <v>27</v>
      </c>
      <c r="J16" s="110"/>
    </row>
    <row r="17" spans="1:10">
      <c r="A17" s="103">
        <v>12</v>
      </c>
      <c r="B17" s="103" t="s">
        <v>78</v>
      </c>
      <c r="C17" s="104" t="s">
        <v>90</v>
      </c>
      <c r="D17" s="105">
        <v>29074250</v>
      </c>
      <c r="E17" s="105">
        <v>16659764</v>
      </c>
      <c r="F17" s="106" t="s">
        <v>27</v>
      </c>
      <c r="G17" s="107" t="s">
        <v>39</v>
      </c>
      <c r="H17" s="107" t="s">
        <v>39</v>
      </c>
      <c r="I17" s="106" t="s">
        <v>27</v>
      </c>
      <c r="J17" s="103"/>
    </row>
    <row r="18" spans="1:10">
      <c r="A18" s="103">
        <v>13</v>
      </c>
      <c r="B18" s="103" t="s">
        <v>78</v>
      </c>
      <c r="C18" s="104" t="s">
        <v>91</v>
      </c>
      <c r="D18" s="111">
        <v>6047000</v>
      </c>
      <c r="E18" s="105">
        <v>3626473</v>
      </c>
      <c r="F18" s="106" t="s">
        <v>27</v>
      </c>
      <c r="G18" s="107" t="s">
        <v>39</v>
      </c>
      <c r="H18" s="107" t="s">
        <v>39</v>
      </c>
      <c r="I18" s="106" t="s">
        <v>27</v>
      </c>
      <c r="J18" s="103"/>
    </row>
    <row r="19" spans="1:10">
      <c r="A19" s="103">
        <v>14</v>
      </c>
      <c r="B19" s="103" t="s">
        <v>78</v>
      </c>
      <c r="C19" s="104" t="s">
        <v>92</v>
      </c>
      <c r="D19" s="105">
        <v>1280000</v>
      </c>
      <c r="E19" s="105">
        <v>733506</v>
      </c>
      <c r="F19" s="106" t="s">
        <v>27</v>
      </c>
      <c r="G19" s="107" t="s">
        <v>39</v>
      </c>
      <c r="H19" s="107" t="s">
        <v>39</v>
      </c>
      <c r="I19" s="106" t="s">
        <v>27</v>
      </c>
      <c r="J19" s="103"/>
    </row>
    <row r="20" spans="1:10">
      <c r="A20" s="103">
        <v>15</v>
      </c>
      <c r="B20" s="103" t="s">
        <v>78</v>
      </c>
      <c r="C20" s="104" t="s">
        <v>93</v>
      </c>
      <c r="D20" s="105">
        <v>6256800</v>
      </c>
      <c r="E20" s="105">
        <v>3627346</v>
      </c>
      <c r="F20" s="106" t="s">
        <v>27</v>
      </c>
      <c r="G20" s="107" t="s">
        <v>39</v>
      </c>
      <c r="H20" s="107" t="s">
        <v>39</v>
      </c>
      <c r="I20" s="106" t="s">
        <v>27</v>
      </c>
      <c r="J20" s="103"/>
    </row>
    <row r="21" spans="1:10">
      <c r="A21" s="103">
        <v>16</v>
      </c>
      <c r="B21" s="103" t="s">
        <v>78</v>
      </c>
      <c r="C21" s="104" t="s">
        <v>94</v>
      </c>
      <c r="D21" s="105">
        <v>44252000</v>
      </c>
      <c r="E21" s="105">
        <v>27766747</v>
      </c>
      <c r="F21" s="106" t="s">
        <v>27</v>
      </c>
      <c r="G21" s="107" t="s">
        <v>39</v>
      </c>
      <c r="H21" s="107" t="s">
        <v>39</v>
      </c>
      <c r="I21" s="106" t="s">
        <v>27</v>
      </c>
      <c r="J21" s="103"/>
    </row>
    <row r="22" spans="1:10">
      <c r="A22" s="103">
        <v>17</v>
      </c>
      <c r="B22" s="103" t="s">
        <v>78</v>
      </c>
      <c r="C22" s="104" t="s">
        <v>95</v>
      </c>
      <c r="D22" s="105">
        <v>15983155</v>
      </c>
      <c r="E22" s="105">
        <v>8954136</v>
      </c>
      <c r="F22" s="106" t="s">
        <v>27</v>
      </c>
      <c r="G22" s="107" t="s">
        <v>39</v>
      </c>
      <c r="H22" s="107" t="s">
        <v>39</v>
      </c>
      <c r="I22" s="106" t="s">
        <v>27</v>
      </c>
      <c r="J22" s="103"/>
    </row>
    <row r="23" spans="1:10">
      <c r="A23" s="103">
        <v>18</v>
      </c>
      <c r="B23" s="103" t="s">
        <v>78</v>
      </c>
      <c r="C23" s="104" t="s">
        <v>96</v>
      </c>
      <c r="D23" s="105">
        <v>9266000</v>
      </c>
      <c r="E23" s="105">
        <v>6063532</v>
      </c>
      <c r="F23" s="106" t="s">
        <v>27</v>
      </c>
      <c r="G23" s="107" t="s">
        <v>39</v>
      </c>
      <c r="H23" s="107" t="s">
        <v>39</v>
      </c>
      <c r="I23" s="106" t="s">
        <v>27</v>
      </c>
      <c r="J23" s="103"/>
    </row>
    <row r="24" spans="1:10">
      <c r="A24" s="103">
        <v>19</v>
      </c>
      <c r="B24" s="103" t="s">
        <v>78</v>
      </c>
      <c r="C24" s="104" t="s">
        <v>97</v>
      </c>
      <c r="D24" s="105">
        <v>34400000</v>
      </c>
      <c r="E24" s="105">
        <v>25713906</v>
      </c>
      <c r="F24" s="106" t="s">
        <v>27</v>
      </c>
      <c r="G24" s="107" t="s">
        <v>39</v>
      </c>
      <c r="H24" s="107" t="s">
        <v>39</v>
      </c>
      <c r="I24" s="106" t="s">
        <v>27</v>
      </c>
      <c r="J24" s="103"/>
    </row>
    <row r="25" spans="1:10">
      <c r="A25" s="103">
        <v>20</v>
      </c>
      <c r="B25" s="103" t="s">
        <v>78</v>
      </c>
      <c r="C25" s="104" t="s">
        <v>98</v>
      </c>
      <c r="D25" s="105">
        <v>17200000</v>
      </c>
      <c r="E25" s="105">
        <v>12856953</v>
      </c>
      <c r="F25" s="106" t="s">
        <v>27</v>
      </c>
      <c r="G25" s="107" t="s">
        <v>39</v>
      </c>
      <c r="H25" s="107" t="s">
        <v>39</v>
      </c>
      <c r="I25" s="106" t="s">
        <v>27</v>
      </c>
      <c r="J25" s="103"/>
    </row>
    <row r="26" spans="1:10">
      <c r="A26" s="103">
        <v>21</v>
      </c>
      <c r="B26" s="103" t="s">
        <v>78</v>
      </c>
      <c r="C26" s="104" t="s">
        <v>99</v>
      </c>
      <c r="D26" s="105">
        <v>21320000</v>
      </c>
      <c r="E26" s="105">
        <v>13951491</v>
      </c>
      <c r="F26" s="106" t="s">
        <v>27</v>
      </c>
      <c r="G26" s="107" t="s">
        <v>39</v>
      </c>
      <c r="H26" s="107" t="s">
        <v>39</v>
      </c>
      <c r="I26" s="106" t="s">
        <v>27</v>
      </c>
      <c r="J26" s="103"/>
    </row>
    <row r="27" spans="1:10">
      <c r="A27" s="103">
        <v>22</v>
      </c>
      <c r="B27" s="103" t="s">
        <v>78</v>
      </c>
      <c r="C27" s="104" t="s">
        <v>100</v>
      </c>
      <c r="D27" s="105">
        <v>67449048</v>
      </c>
      <c r="E27" s="105">
        <v>64320183</v>
      </c>
      <c r="F27" s="106" t="s">
        <v>27</v>
      </c>
      <c r="G27" s="107" t="s">
        <v>39</v>
      </c>
      <c r="H27" s="107" t="s">
        <v>39</v>
      </c>
      <c r="I27" s="106" t="s">
        <v>27</v>
      </c>
      <c r="J27" s="103"/>
    </row>
    <row r="28" spans="1:10">
      <c r="A28" s="103">
        <v>23</v>
      </c>
      <c r="B28" s="103" t="s">
        <v>78</v>
      </c>
      <c r="C28" s="104" t="s">
        <v>101</v>
      </c>
      <c r="D28" s="105">
        <v>58212000</v>
      </c>
      <c r="E28" s="105">
        <v>54036286</v>
      </c>
      <c r="F28" s="106" t="s">
        <v>27</v>
      </c>
      <c r="G28" s="107" t="s">
        <v>39</v>
      </c>
      <c r="H28" s="107" t="s">
        <v>39</v>
      </c>
      <c r="I28" s="106" t="s">
        <v>27</v>
      </c>
      <c r="J28" s="103"/>
    </row>
    <row r="29" spans="1:10">
      <c r="A29" s="103">
        <v>24</v>
      </c>
      <c r="B29" s="103" t="s">
        <v>78</v>
      </c>
      <c r="C29" s="104" t="s">
        <v>102</v>
      </c>
      <c r="D29" s="105">
        <v>47815000</v>
      </c>
      <c r="E29" s="105">
        <v>45304461</v>
      </c>
      <c r="F29" s="106" t="s">
        <v>27</v>
      </c>
      <c r="G29" s="107" t="s">
        <v>39</v>
      </c>
      <c r="H29" s="107" t="s">
        <v>39</v>
      </c>
      <c r="I29" s="106" t="s">
        <v>27</v>
      </c>
      <c r="J29" s="103"/>
    </row>
    <row r="30" spans="1:10">
      <c r="A30" s="103">
        <v>25</v>
      </c>
      <c r="B30" s="103" t="s">
        <v>78</v>
      </c>
      <c r="C30" s="104" t="s">
        <v>103</v>
      </c>
      <c r="D30" s="105">
        <v>66000000</v>
      </c>
      <c r="E30" s="105">
        <v>63350383</v>
      </c>
      <c r="F30" s="106" t="s">
        <v>27</v>
      </c>
      <c r="G30" s="107" t="s">
        <v>39</v>
      </c>
      <c r="H30" s="107" t="s">
        <v>39</v>
      </c>
      <c r="I30" s="106" t="s">
        <v>27</v>
      </c>
      <c r="J30" s="103"/>
    </row>
    <row r="31" spans="1:10">
      <c r="A31" s="103">
        <v>26</v>
      </c>
      <c r="B31" s="103" t="s">
        <v>78</v>
      </c>
      <c r="C31" s="104" t="s">
        <v>104</v>
      </c>
      <c r="D31" s="105">
        <v>5636777</v>
      </c>
      <c r="E31" s="105">
        <v>5406386</v>
      </c>
      <c r="F31" s="106" t="s">
        <v>27</v>
      </c>
      <c r="G31" s="107" t="s">
        <v>39</v>
      </c>
      <c r="H31" s="107" t="s">
        <v>39</v>
      </c>
      <c r="I31" s="106" t="s">
        <v>27</v>
      </c>
      <c r="J31" s="103"/>
    </row>
    <row r="32" spans="1:10">
      <c r="A32" s="103">
        <v>27</v>
      </c>
      <c r="B32" s="103" t="s">
        <v>78</v>
      </c>
      <c r="C32" s="104" t="s">
        <v>105</v>
      </c>
      <c r="D32" s="105">
        <v>8576550</v>
      </c>
      <c r="E32" s="105">
        <v>8176705</v>
      </c>
      <c r="F32" s="106" t="s">
        <v>27</v>
      </c>
      <c r="G32" s="107" t="s">
        <v>39</v>
      </c>
      <c r="H32" s="107" t="s">
        <v>39</v>
      </c>
      <c r="I32" s="106" t="s">
        <v>27</v>
      </c>
      <c r="J32" s="103"/>
    </row>
    <row r="33" spans="1:10">
      <c r="A33" s="103">
        <v>28</v>
      </c>
      <c r="B33" s="103" t="s">
        <v>78</v>
      </c>
      <c r="C33" s="104" t="s">
        <v>106</v>
      </c>
      <c r="D33" s="105">
        <v>375755</v>
      </c>
      <c r="E33" s="105">
        <v>375755</v>
      </c>
      <c r="F33" s="106" t="s">
        <v>27</v>
      </c>
      <c r="G33" s="107" t="s">
        <v>39</v>
      </c>
      <c r="H33" s="107" t="s">
        <v>39</v>
      </c>
      <c r="I33" s="106" t="s">
        <v>27</v>
      </c>
      <c r="J33" s="103"/>
    </row>
    <row r="34" spans="1:10" ht="45">
      <c r="A34" s="103">
        <v>29</v>
      </c>
      <c r="B34" s="103" t="s">
        <v>107</v>
      </c>
      <c r="C34" s="104" t="s">
        <v>108</v>
      </c>
      <c r="D34" s="105">
        <v>12565295</v>
      </c>
      <c r="E34" s="105">
        <v>12565295</v>
      </c>
      <c r="F34" s="106" t="s">
        <v>27</v>
      </c>
      <c r="G34" s="107" t="s">
        <v>39</v>
      </c>
      <c r="H34" s="107" t="s">
        <v>39</v>
      </c>
      <c r="I34" s="106" t="s">
        <v>27</v>
      </c>
      <c r="J34" s="103"/>
    </row>
    <row r="35" spans="1:10">
      <c r="A35" s="103">
        <v>30</v>
      </c>
      <c r="B35" s="103" t="s">
        <v>70</v>
      </c>
      <c r="C35" s="104" t="s">
        <v>109</v>
      </c>
      <c r="D35" s="105">
        <v>654087818.32999992</v>
      </c>
      <c r="E35" s="105">
        <v>590550199.50999987</v>
      </c>
      <c r="F35" s="106" t="s">
        <v>27</v>
      </c>
      <c r="G35" s="106" t="s">
        <v>27</v>
      </c>
      <c r="H35" s="106" t="s">
        <v>27</v>
      </c>
      <c r="I35" s="106" t="s">
        <v>27</v>
      </c>
      <c r="J35" s="103"/>
    </row>
    <row r="36" spans="1:10" ht="12.95" customHeight="1">
      <c r="A36" s="103">
        <v>31</v>
      </c>
      <c r="B36" s="103" t="s">
        <v>70</v>
      </c>
      <c r="C36" s="104" t="s">
        <v>110</v>
      </c>
      <c r="D36" s="105">
        <v>235696082</v>
      </c>
      <c r="E36" s="105">
        <v>5000000</v>
      </c>
      <c r="F36" s="106" t="s">
        <v>27</v>
      </c>
      <c r="G36" s="106" t="s">
        <v>27</v>
      </c>
      <c r="H36" s="106" t="s">
        <v>27</v>
      </c>
      <c r="I36" s="106" t="s">
        <v>27</v>
      </c>
      <c r="J36" s="103"/>
    </row>
    <row r="37" spans="1:10">
      <c r="A37" s="103">
        <v>32</v>
      </c>
      <c r="B37" s="103" t="s">
        <v>70</v>
      </c>
      <c r="C37" s="104" t="s">
        <v>111</v>
      </c>
      <c r="D37" s="105">
        <v>11190000</v>
      </c>
      <c r="E37" s="105">
        <v>2064145</v>
      </c>
      <c r="F37" s="112"/>
      <c r="G37" s="112"/>
      <c r="H37" s="112"/>
      <c r="I37" s="112"/>
      <c r="J37" s="103"/>
    </row>
    <row r="38" spans="1:10">
      <c r="A38" s="103">
        <v>33</v>
      </c>
      <c r="B38" s="103" t="s">
        <v>70</v>
      </c>
      <c r="C38" s="104" t="s">
        <v>112</v>
      </c>
      <c r="D38" s="105">
        <v>12379445.5</v>
      </c>
      <c r="E38" s="105">
        <v>6625369</v>
      </c>
      <c r="F38" s="112"/>
      <c r="G38" s="112"/>
      <c r="H38" s="112"/>
      <c r="I38" s="112"/>
      <c r="J38" s="103"/>
    </row>
    <row r="39" spans="1:10" ht="30">
      <c r="A39" s="103">
        <v>34</v>
      </c>
      <c r="B39" s="103" t="s">
        <v>28</v>
      </c>
      <c r="C39" s="104" t="s">
        <v>113</v>
      </c>
      <c r="D39" s="105">
        <v>2710946913.0999999</v>
      </c>
      <c r="E39" s="105">
        <v>2710853276.019999</v>
      </c>
      <c r="F39" s="106" t="s">
        <v>27</v>
      </c>
      <c r="G39" s="106" t="s">
        <v>27</v>
      </c>
      <c r="H39" s="106" t="s">
        <v>27</v>
      </c>
      <c r="I39" s="106" t="s">
        <v>27</v>
      </c>
      <c r="J39" s="103"/>
    </row>
    <row r="40" spans="1:10" ht="30">
      <c r="A40" s="103">
        <v>35</v>
      </c>
      <c r="B40" s="103" t="s">
        <v>114</v>
      </c>
      <c r="C40" s="104" t="s">
        <v>115</v>
      </c>
      <c r="D40" s="105">
        <v>1200013113.6799998</v>
      </c>
      <c r="E40" s="105">
        <v>1109560493.6799998</v>
      </c>
      <c r="F40" s="106" t="s">
        <v>27</v>
      </c>
      <c r="G40" s="106" t="s">
        <v>27</v>
      </c>
      <c r="H40" s="106" t="s">
        <v>27</v>
      </c>
      <c r="I40" s="106" t="s">
        <v>27</v>
      </c>
      <c r="J40" s="103"/>
    </row>
    <row r="41" spans="1:10">
      <c r="A41" s="103">
        <v>36</v>
      </c>
      <c r="B41" s="103" t="s">
        <v>116</v>
      </c>
      <c r="C41" s="104" t="s">
        <v>117</v>
      </c>
      <c r="D41" s="105">
        <v>183164973</v>
      </c>
      <c r="E41" s="105">
        <v>0</v>
      </c>
      <c r="F41" s="106" t="s">
        <v>27</v>
      </c>
      <c r="G41" s="106" t="s">
        <v>27</v>
      </c>
      <c r="H41" s="106" t="s">
        <v>27</v>
      </c>
      <c r="I41" s="106" t="s">
        <v>27</v>
      </c>
      <c r="J41" s="103"/>
    </row>
    <row r="42" spans="1:10">
      <c r="A42" s="103">
        <v>37</v>
      </c>
      <c r="B42" s="103" t="s">
        <v>116</v>
      </c>
      <c r="C42" s="104" t="s">
        <v>118</v>
      </c>
      <c r="D42" s="105">
        <v>229203152</v>
      </c>
      <c r="E42" s="105">
        <v>13042499</v>
      </c>
      <c r="F42" s="106" t="s">
        <v>27</v>
      </c>
      <c r="G42" s="106" t="s">
        <v>27</v>
      </c>
      <c r="H42" s="106" t="s">
        <v>27</v>
      </c>
      <c r="I42" s="106" t="s">
        <v>27</v>
      </c>
      <c r="J42" s="103"/>
    </row>
    <row r="43" spans="1:10">
      <c r="A43" s="103">
        <v>38</v>
      </c>
      <c r="B43" s="103" t="s">
        <v>116</v>
      </c>
      <c r="C43" s="104" t="s">
        <v>119</v>
      </c>
      <c r="D43" s="105">
        <v>96453988</v>
      </c>
      <c r="E43" s="105">
        <v>69414888</v>
      </c>
      <c r="F43" s="106" t="s">
        <v>27</v>
      </c>
      <c r="G43" s="106" t="s">
        <v>27</v>
      </c>
      <c r="H43" s="106" t="s">
        <v>27</v>
      </c>
      <c r="I43" s="106" t="s">
        <v>27</v>
      </c>
      <c r="J43" s="103"/>
    </row>
    <row r="44" spans="1:10">
      <c r="A44" s="103">
        <v>39</v>
      </c>
      <c r="B44" s="103" t="s">
        <v>116</v>
      </c>
      <c r="C44" s="104" t="s">
        <v>120</v>
      </c>
      <c r="D44" s="105">
        <v>9034405</v>
      </c>
      <c r="E44" s="105">
        <v>7186867</v>
      </c>
      <c r="F44" s="106" t="s">
        <v>27</v>
      </c>
      <c r="G44" s="106" t="s">
        <v>27</v>
      </c>
      <c r="H44" s="106" t="s">
        <v>27</v>
      </c>
      <c r="I44" s="106" t="s">
        <v>27</v>
      </c>
      <c r="J44" s="103"/>
    </row>
    <row r="45" spans="1:10">
      <c r="A45" s="103">
        <v>40</v>
      </c>
      <c r="B45" s="103" t="s">
        <v>116</v>
      </c>
      <c r="C45" s="104" t="s">
        <v>121</v>
      </c>
      <c r="D45" s="105">
        <v>15954937</v>
      </c>
      <c r="E45" s="105">
        <v>4526981</v>
      </c>
      <c r="F45" s="106" t="s">
        <v>27</v>
      </c>
      <c r="G45" s="106" t="s">
        <v>27</v>
      </c>
      <c r="H45" s="106" t="s">
        <v>27</v>
      </c>
      <c r="I45" s="106" t="s">
        <v>27</v>
      </c>
      <c r="J45" s="103"/>
    </row>
    <row r="46" spans="1:10">
      <c r="A46" s="103">
        <v>41</v>
      </c>
      <c r="B46" s="103" t="s">
        <v>116</v>
      </c>
      <c r="C46" s="104" t="s">
        <v>122</v>
      </c>
      <c r="D46" s="105">
        <v>55159585</v>
      </c>
      <c r="E46" s="105">
        <v>4494281</v>
      </c>
      <c r="F46" s="106" t="s">
        <v>27</v>
      </c>
      <c r="G46" s="106" t="s">
        <v>27</v>
      </c>
      <c r="H46" s="106" t="s">
        <v>27</v>
      </c>
      <c r="I46" s="106" t="s">
        <v>27</v>
      </c>
      <c r="J46" s="103"/>
    </row>
    <row r="47" spans="1:10">
      <c r="A47" s="103">
        <v>42</v>
      </c>
      <c r="B47" s="103" t="s">
        <v>116</v>
      </c>
      <c r="C47" s="104" t="s">
        <v>123</v>
      </c>
      <c r="D47" s="105">
        <v>11960178</v>
      </c>
      <c r="E47" s="105">
        <v>9018031</v>
      </c>
      <c r="F47" s="106" t="s">
        <v>27</v>
      </c>
      <c r="G47" s="106" t="s">
        <v>27</v>
      </c>
      <c r="H47" s="106" t="s">
        <v>27</v>
      </c>
      <c r="I47" s="106" t="s">
        <v>27</v>
      </c>
      <c r="J47" s="103"/>
    </row>
    <row r="48" spans="1:10">
      <c r="A48" s="103">
        <v>43</v>
      </c>
      <c r="B48" s="103" t="s">
        <v>116</v>
      </c>
      <c r="C48" s="104" t="s">
        <v>124</v>
      </c>
      <c r="D48" s="105">
        <v>11828018</v>
      </c>
      <c r="E48" s="105">
        <v>9551913</v>
      </c>
      <c r="F48" s="106" t="s">
        <v>27</v>
      </c>
      <c r="G48" s="106" t="s">
        <v>27</v>
      </c>
      <c r="H48" s="106" t="s">
        <v>27</v>
      </c>
      <c r="I48" s="106" t="s">
        <v>27</v>
      </c>
      <c r="J48" s="103"/>
    </row>
    <row r="49" spans="1:10">
      <c r="A49" s="103">
        <v>44</v>
      </c>
      <c r="B49" s="103" t="s">
        <v>116</v>
      </c>
      <c r="C49" s="104" t="s">
        <v>125</v>
      </c>
      <c r="D49" s="105">
        <v>123373089</v>
      </c>
      <c r="E49" s="105">
        <v>0</v>
      </c>
      <c r="F49" s="106" t="s">
        <v>27</v>
      </c>
      <c r="G49" s="106" t="s">
        <v>27</v>
      </c>
      <c r="H49" s="106" t="s">
        <v>27</v>
      </c>
      <c r="I49" s="106" t="s">
        <v>27</v>
      </c>
      <c r="J49" s="103"/>
    </row>
    <row r="50" spans="1:10">
      <c r="A50" s="103">
        <v>45</v>
      </c>
      <c r="B50" s="103" t="s">
        <v>116</v>
      </c>
      <c r="C50" s="104" t="s">
        <v>126</v>
      </c>
      <c r="D50" s="105">
        <v>29959435</v>
      </c>
      <c r="E50" s="105">
        <v>0</v>
      </c>
      <c r="F50" s="106" t="s">
        <v>27</v>
      </c>
      <c r="G50" s="106" t="s">
        <v>27</v>
      </c>
      <c r="H50" s="106" t="s">
        <v>27</v>
      </c>
      <c r="I50" s="106" t="s">
        <v>27</v>
      </c>
      <c r="J50" s="103"/>
    </row>
    <row r="51" spans="1:10" ht="30">
      <c r="A51" s="103">
        <v>46</v>
      </c>
      <c r="B51" s="103" t="s">
        <v>116</v>
      </c>
      <c r="C51" s="104" t="s">
        <v>127</v>
      </c>
      <c r="D51" s="105">
        <v>136388594</v>
      </c>
      <c r="E51" s="105">
        <v>60275705</v>
      </c>
      <c r="F51" s="106" t="s">
        <v>27</v>
      </c>
      <c r="G51" s="106" t="s">
        <v>27</v>
      </c>
      <c r="H51" s="106" t="s">
        <v>27</v>
      </c>
      <c r="I51" s="106" t="s">
        <v>27</v>
      </c>
      <c r="J51" s="103"/>
    </row>
    <row r="52" spans="1:10">
      <c r="A52" s="103">
        <v>47</v>
      </c>
      <c r="B52" s="103" t="s">
        <v>116</v>
      </c>
      <c r="C52" s="104" t="s">
        <v>128</v>
      </c>
      <c r="D52" s="105">
        <v>60773849</v>
      </c>
      <c r="E52" s="105">
        <v>31799754</v>
      </c>
      <c r="F52" s="106" t="s">
        <v>27</v>
      </c>
      <c r="G52" s="106" t="s">
        <v>27</v>
      </c>
      <c r="H52" s="106" t="s">
        <v>27</v>
      </c>
      <c r="I52" s="106" t="s">
        <v>27</v>
      </c>
      <c r="J52" s="103"/>
    </row>
    <row r="53" spans="1:10" ht="30">
      <c r="A53" s="103">
        <v>48</v>
      </c>
      <c r="B53" s="103" t="s">
        <v>116</v>
      </c>
      <c r="C53" s="104" t="s">
        <v>129</v>
      </c>
      <c r="D53" s="105">
        <v>28202412</v>
      </c>
      <c r="E53" s="105">
        <v>18439558</v>
      </c>
      <c r="F53" s="106" t="s">
        <v>27</v>
      </c>
      <c r="G53" s="106" t="s">
        <v>27</v>
      </c>
      <c r="H53" s="106" t="s">
        <v>27</v>
      </c>
      <c r="I53" s="106" t="s">
        <v>27</v>
      </c>
      <c r="J53" s="103"/>
    </row>
    <row r="54" spans="1:10">
      <c r="A54" s="103">
        <v>49</v>
      </c>
      <c r="B54" s="103" t="s">
        <v>130</v>
      </c>
      <c r="C54" s="104" t="s">
        <v>131</v>
      </c>
      <c r="D54" s="105">
        <v>764815868</v>
      </c>
      <c r="E54" s="105">
        <v>0</v>
      </c>
      <c r="F54" s="106" t="s">
        <v>27</v>
      </c>
      <c r="G54" s="106" t="s">
        <v>27</v>
      </c>
      <c r="H54" s="107" t="s">
        <v>39</v>
      </c>
      <c r="I54" s="106" t="s">
        <v>27</v>
      </c>
      <c r="J54" s="103"/>
    </row>
    <row r="55" spans="1:10">
      <c r="A55" s="103">
        <v>50</v>
      </c>
      <c r="B55" s="103" t="s">
        <v>130</v>
      </c>
      <c r="C55" s="104" t="s">
        <v>132</v>
      </c>
      <c r="D55" s="105">
        <v>4349846</v>
      </c>
      <c r="E55" s="105">
        <v>4349846</v>
      </c>
      <c r="F55" s="112"/>
      <c r="G55" s="112"/>
      <c r="H55" s="112"/>
      <c r="I55" s="112"/>
      <c r="J55" s="103"/>
    </row>
    <row r="56" spans="1:10">
      <c r="A56" s="103">
        <v>51</v>
      </c>
      <c r="B56" s="103" t="s">
        <v>133</v>
      </c>
      <c r="C56" s="104" t="s">
        <v>134</v>
      </c>
      <c r="D56" s="105">
        <v>55225115</v>
      </c>
      <c r="E56" s="105">
        <v>52099433</v>
      </c>
      <c r="F56" s="106" t="s">
        <v>27</v>
      </c>
      <c r="G56" s="106" t="s">
        <v>27</v>
      </c>
      <c r="H56" s="106" t="s">
        <v>27</v>
      </c>
      <c r="I56" s="106" t="s">
        <v>27</v>
      </c>
      <c r="J56" s="103"/>
    </row>
    <row r="57" spans="1:10">
      <c r="A57" s="100"/>
      <c r="B57" s="100"/>
      <c r="C57" s="104" t="s">
        <v>135</v>
      </c>
      <c r="D57" s="113"/>
      <c r="E57" s="113"/>
      <c r="F57" s="100"/>
      <c r="G57" s="100"/>
      <c r="H57" s="100"/>
      <c r="I57" s="100"/>
      <c r="J57" s="100"/>
    </row>
    <row r="58" spans="1:10">
      <c r="A58" s="100"/>
      <c r="B58" s="100"/>
      <c r="C58" s="104" t="s">
        <v>135</v>
      </c>
      <c r="D58" s="113"/>
      <c r="E58" s="113"/>
      <c r="F58" s="100"/>
      <c r="G58" s="100"/>
      <c r="H58" s="100"/>
      <c r="I58" s="100"/>
      <c r="J58" s="100"/>
    </row>
    <row r="59" spans="1:10" ht="15.75">
      <c r="A59" s="195" t="s">
        <v>136</v>
      </c>
      <c r="B59" s="196"/>
      <c r="C59" s="197"/>
      <c r="D59" s="105"/>
      <c r="E59" s="105"/>
      <c r="F59" s="103"/>
      <c r="G59" s="103"/>
      <c r="H59" s="103"/>
      <c r="I59" s="103"/>
      <c r="J59" s="103"/>
    </row>
    <row r="60" spans="1:10" ht="30">
      <c r="A60" s="103">
        <v>52</v>
      </c>
      <c r="B60" s="103"/>
      <c r="C60" s="104" t="s">
        <v>137</v>
      </c>
      <c r="D60" s="105">
        <v>7217000000</v>
      </c>
      <c r="E60" s="105"/>
      <c r="F60" s="106" t="s">
        <v>27</v>
      </c>
      <c r="G60" s="107" t="s">
        <v>39</v>
      </c>
      <c r="H60" s="107" t="s">
        <v>39</v>
      </c>
      <c r="I60" s="106" t="s">
        <v>27</v>
      </c>
      <c r="J60" s="103"/>
    </row>
    <row r="61" spans="1:10">
      <c r="A61" s="103">
        <v>53</v>
      </c>
      <c r="B61" s="103"/>
      <c r="C61" s="104" t="s">
        <v>138</v>
      </c>
      <c r="D61" s="105">
        <v>4428000000</v>
      </c>
      <c r="E61" s="105"/>
      <c r="F61" s="106" t="s">
        <v>27</v>
      </c>
      <c r="G61" s="106" t="s">
        <v>27</v>
      </c>
      <c r="H61" s="106" t="s">
        <v>27</v>
      </c>
      <c r="I61" s="106" t="s">
        <v>27</v>
      </c>
      <c r="J61" s="103"/>
    </row>
    <row r="62" spans="1:10" ht="15.75" thickBot="1"/>
    <row r="63" spans="1:10" ht="15.75">
      <c r="C63" s="48" t="s">
        <v>32</v>
      </c>
      <c r="D63" s="95">
        <f>SUM(D6:D61)</f>
        <v>18852632579.610001</v>
      </c>
    </row>
    <row r="64" spans="1:10" ht="15.75">
      <c r="C64" s="51" t="s">
        <v>33</v>
      </c>
      <c r="D64" s="96">
        <f>SUMIFS(D6:D61,F6:F61,"oui",G6:G61,"oui",H6:H61,"oui",I6:I61,"oui")</f>
        <v>10275845657.110001</v>
      </c>
    </row>
    <row r="65" spans="3:4" ht="16.5" thickBot="1">
      <c r="C65" s="114" t="s">
        <v>34</v>
      </c>
      <c r="D65" s="56">
        <f>COUNTIFS(F6:F61,"oui",G6:G61,"oui",H6:H61,"oui",I6:I61,"oui")</f>
        <v>20</v>
      </c>
    </row>
  </sheetData>
  <autoFilter ref="A3:J3"/>
  <customSheetViews>
    <customSheetView guid="{DF4DF745-36B4-4ED8-B352-D91C06FE1CD8}" scale="60" showPageBreaks="1" showAutoFilter="1" view="pageBreakPreview">
      <selection activeCell="J21" sqref="J21"/>
      <pageMargins left="0.7" right="0.7" top="0.78740157499999996" bottom="0.78740157499999996" header="0.3" footer="0.3"/>
      <pageSetup paperSize="9" scale="46" orientation="landscape" r:id="rId1"/>
      <autoFilter ref="A3:J3"/>
    </customSheetView>
    <customSheetView guid="{2DC53772-A90B-4006-97E6-B2B7641C047A}" scale="60" showPageBreaks="1" showAutoFilter="1" view="pageBreakPreview">
      <selection activeCell="J21" sqref="J21"/>
      <pageMargins left="0.7" right="0.7" top="0.78740157499999996" bottom="0.78740157499999996" header="0.3" footer="0.3"/>
      <pageSetup paperSize="9" scale="46" orientation="landscape" r:id="rId2"/>
      <autoFilter ref="A3:J3"/>
    </customSheetView>
    <customSheetView guid="{7F5DEDAA-56F9-491D-8F3E-FBCC241592D5}" scale="80" showAutoFilter="1" topLeftCell="A34">
      <selection activeCell="I3" sqref="F3:I3"/>
      <pageMargins left="0.7" right="0.7" top="0.78740157499999996" bottom="0.78740157499999996" header="0.3" footer="0.3"/>
      <pageSetup paperSize="9" orientation="portrait" r:id="rId3"/>
      <autoFilter ref="A3:J3"/>
    </customSheetView>
  </customSheetViews>
  <mergeCells count="1">
    <mergeCell ref="A59:C59"/>
  </mergeCells>
  <pageMargins left="0.7" right="0.7" top="0.78740157499999996" bottom="0.78740157499999996" header="0.3" footer="0.3"/>
  <pageSetup paperSize="9" scale="46"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
  <sheetViews>
    <sheetView view="pageBreakPreview" zoomScale="60" zoomScaleNormal="55" workbookViewId="0">
      <selection activeCell="H17" sqref="H17"/>
    </sheetView>
  </sheetViews>
  <sheetFormatPr baseColWidth="10" defaultRowHeight="15"/>
  <cols>
    <col min="1" max="1" width="3.75" style="46" bestFit="1" customWidth="1"/>
    <col min="2" max="2" width="10.75" style="46" bestFit="1" customWidth="1"/>
    <col min="3" max="3" width="50.625" style="46" customWidth="1"/>
    <col min="4" max="5" width="16.75" style="46" bestFit="1" customWidth="1"/>
    <col min="6" max="6" width="16.375" style="46" bestFit="1" customWidth="1"/>
    <col min="7" max="7" width="17.75" style="46" customWidth="1"/>
    <col min="8" max="8" width="18.75" style="46" customWidth="1"/>
    <col min="9" max="10" width="15.875" style="46" customWidth="1"/>
    <col min="11" max="11" width="18.625" style="46" customWidth="1"/>
    <col min="12" max="12" width="15.875" style="46" customWidth="1"/>
    <col min="13" max="13" width="100.625" style="46" customWidth="1"/>
    <col min="14" max="16384" width="11" style="46"/>
  </cols>
  <sheetData>
    <row r="1" spans="1:55" s="77" customFormat="1" ht="20.25">
      <c r="A1" s="3" t="s">
        <v>12</v>
      </c>
    </row>
    <row r="3" spans="1:55" ht="78.75">
      <c r="A3" s="24" t="s">
        <v>13</v>
      </c>
      <c r="B3" s="24" t="s">
        <v>14</v>
      </c>
      <c r="C3" s="24" t="s">
        <v>15</v>
      </c>
      <c r="D3" s="24" t="s">
        <v>16</v>
      </c>
      <c r="E3" s="24" t="s">
        <v>17</v>
      </c>
      <c r="F3" s="24" t="s">
        <v>18</v>
      </c>
      <c r="G3" s="24" t="s">
        <v>19</v>
      </c>
      <c r="H3" s="24" t="s">
        <v>20</v>
      </c>
      <c r="I3" s="24" t="s">
        <v>21</v>
      </c>
      <c r="J3" s="24" t="s">
        <v>22</v>
      </c>
      <c r="K3" s="24" t="s">
        <v>1309</v>
      </c>
      <c r="L3" s="24" t="s">
        <v>23</v>
      </c>
      <c r="M3" s="24" t="s">
        <v>24</v>
      </c>
    </row>
    <row r="4" spans="1:55" s="118" customFormat="1" ht="186" customHeight="1" thickBot="1">
      <c r="A4" s="37">
        <v>1</v>
      </c>
      <c r="B4" s="115" t="s">
        <v>25</v>
      </c>
      <c r="C4" s="116" t="s">
        <v>26</v>
      </c>
      <c r="D4" s="117" t="s">
        <v>30</v>
      </c>
      <c r="E4" s="117" t="s">
        <v>30</v>
      </c>
      <c r="F4" s="117" t="s">
        <v>30</v>
      </c>
      <c r="G4" s="117" t="s">
        <v>30</v>
      </c>
      <c r="H4" s="117" t="s">
        <v>30</v>
      </c>
      <c r="I4" s="28" t="s">
        <v>27</v>
      </c>
      <c r="J4" s="28" t="s">
        <v>27</v>
      </c>
      <c r="K4" s="28" t="s">
        <v>27</v>
      </c>
      <c r="L4" s="28" t="s">
        <v>27</v>
      </c>
      <c r="M4" s="116" t="s">
        <v>1326</v>
      </c>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row>
    <row r="5" spans="1:55" ht="138.6" customHeight="1" thickBot="1">
      <c r="A5" s="25">
        <v>2</v>
      </c>
      <c r="B5" s="115" t="s">
        <v>28</v>
      </c>
      <c r="C5" s="116" t="s">
        <v>29</v>
      </c>
      <c r="D5" s="45" t="s">
        <v>30</v>
      </c>
      <c r="E5" s="45" t="s">
        <v>30</v>
      </c>
      <c r="F5" s="45" t="s">
        <v>30</v>
      </c>
      <c r="G5" s="45" t="s">
        <v>30</v>
      </c>
      <c r="H5" s="45" t="s">
        <v>30</v>
      </c>
      <c r="I5" s="28" t="s">
        <v>27</v>
      </c>
      <c r="J5" s="28" t="s">
        <v>27</v>
      </c>
      <c r="K5" s="28" t="s">
        <v>27</v>
      </c>
      <c r="L5" s="28" t="s">
        <v>27</v>
      </c>
      <c r="M5" s="116" t="s">
        <v>31</v>
      </c>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row>
    <row r="6" spans="1:55" ht="15.75" thickBot="1"/>
    <row r="7" spans="1:55" ht="15.75">
      <c r="C7" s="48" t="s">
        <v>32</v>
      </c>
      <c r="D7" s="119">
        <f>SUM(D4:D5)</f>
        <v>0</v>
      </c>
      <c r="E7" s="119">
        <f t="shared" ref="E7:H7" si="0">SUM(E4:E5)</f>
        <v>0</v>
      </c>
      <c r="F7" s="119">
        <f t="shared" si="0"/>
        <v>0</v>
      </c>
      <c r="G7" s="119">
        <f t="shared" si="0"/>
        <v>0</v>
      </c>
      <c r="H7" s="95">
        <f t="shared" si="0"/>
        <v>0</v>
      </c>
    </row>
    <row r="8" spans="1:55" ht="15.75">
      <c r="C8" s="51" t="s">
        <v>33</v>
      </c>
      <c r="D8" s="88">
        <f>SUMIFS(D4:D5,I4:I5,"oui",J4:J5,"oui",K4:K5,"oui",L4:L5,"oui")</f>
        <v>0</v>
      </c>
      <c r="E8" s="88">
        <f>SUMIFS(E4:E5,J4:J5,"oui",K4:K5,"oui",L4:L5,"oui",I4:I5,"oui")</f>
        <v>0</v>
      </c>
      <c r="F8" s="88">
        <f>SUMIFS(F4:F5,K4:K5,"oui",L4:L5,"oui",I4:I5,"oui",J4:J5,"oui")</f>
        <v>0</v>
      </c>
      <c r="G8" s="88">
        <f>SUMIFS(G4:G5,L4:L5,"oui",I4:I5,"oui",J4:J5,"oui",K4:K5,"oui")</f>
        <v>0</v>
      </c>
      <c r="H8" s="96">
        <f>SUMIFS(H4:H5,I4:I5,"oui",J4:J5,"oui",K4:K5,"oui",L4:L5,"oui")</f>
        <v>0</v>
      </c>
    </row>
    <row r="9" spans="1:55" ht="16.5" thickBot="1">
      <c r="C9" s="54" t="s">
        <v>34</v>
      </c>
      <c r="D9" s="55">
        <f>COUNTIFS(I4:I5,"oui",J4:J5,"oui",K4:K5,"oui",L4:L5,"oui")</f>
        <v>2</v>
      </c>
      <c r="E9" s="55"/>
      <c r="F9" s="55"/>
      <c r="G9" s="55"/>
      <c r="H9" s="56"/>
    </row>
  </sheetData>
  <autoFilter ref="A3:M5"/>
  <customSheetViews>
    <customSheetView guid="{DF4DF745-36B4-4ED8-B352-D91C06FE1CD8}" scale="60" showPageBreaks="1" showAutoFilter="1" view="pageBreakPreview">
      <selection activeCell="H17" sqref="H17"/>
      <pageMargins left="0.7" right="0.7" top="0.78740157499999996" bottom="0.78740157499999996" header="0.3" footer="0.3"/>
      <pageSetup scale="35" orientation="landscape" r:id="rId1"/>
      <autoFilter ref="A3:M5"/>
    </customSheetView>
    <customSheetView guid="{2DC53772-A90B-4006-97E6-B2B7641C047A}" scale="60" showPageBreaks="1" showAutoFilter="1" view="pageBreakPreview">
      <selection activeCell="H17" sqref="H17"/>
      <pageMargins left="0.7" right="0.7" top="0.78740157499999996" bottom="0.78740157499999996" header="0.3" footer="0.3"/>
      <pageSetup scale="35" orientation="landscape" r:id="rId2"/>
      <autoFilter ref="A3:M5"/>
    </customSheetView>
    <customSheetView guid="{7F5DEDAA-56F9-491D-8F3E-FBCC241592D5}" scale="80" showAutoFilter="1" topLeftCell="D1">
      <selection activeCell="L3" sqref="I3:L3"/>
      <pageMargins left="0.7" right="0.7" top="0.78740157499999996" bottom="0.78740157499999996" header="0.3" footer="0.3"/>
      <autoFilter ref="A3:M5"/>
    </customSheetView>
  </customSheetViews>
  <pageMargins left="0.7" right="0.7" top="0.78740157499999996" bottom="0.78740157499999996" header="0.3" footer="0.3"/>
  <pageSetup scale="35"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60" zoomScaleNormal="55" workbookViewId="0">
      <selection activeCell="C12" sqref="C12"/>
    </sheetView>
  </sheetViews>
  <sheetFormatPr baseColWidth="10" defaultRowHeight="15"/>
  <cols>
    <col min="1" max="1" width="3.625" style="46" bestFit="1" customWidth="1"/>
    <col min="2" max="2" width="14.75" style="46" customWidth="1"/>
    <col min="3" max="3" width="50.625" style="46" customWidth="1"/>
    <col min="4" max="6" width="14.875" style="46" bestFit="1" customWidth="1"/>
    <col min="7" max="7" width="14.375" style="46" bestFit="1" customWidth="1"/>
    <col min="8" max="9" width="15.625" style="46" customWidth="1"/>
    <col min="10" max="10" width="20.625" style="46" customWidth="1"/>
    <col min="11" max="11" width="15.625" style="46" customWidth="1"/>
    <col min="12" max="12" width="100.625" style="36" customWidth="1"/>
    <col min="13" max="16384" width="11" style="46"/>
  </cols>
  <sheetData>
    <row r="1" spans="1:12" s="77" customFormat="1" ht="20.25">
      <c r="A1" s="3" t="s">
        <v>35</v>
      </c>
      <c r="L1" s="79"/>
    </row>
    <row r="3" spans="1:12" ht="96" customHeight="1">
      <c r="A3" s="24" t="s">
        <v>13</v>
      </c>
      <c r="B3" s="24" t="s">
        <v>14</v>
      </c>
      <c r="C3" s="24" t="s">
        <v>15</v>
      </c>
      <c r="D3" s="24" t="s">
        <v>16</v>
      </c>
      <c r="E3" s="24" t="s">
        <v>17</v>
      </c>
      <c r="F3" s="24" t="s">
        <v>18</v>
      </c>
      <c r="G3" s="24" t="s">
        <v>19</v>
      </c>
      <c r="H3" s="24" t="s">
        <v>21</v>
      </c>
      <c r="I3" s="24" t="s">
        <v>22</v>
      </c>
      <c r="J3" s="24" t="s">
        <v>1309</v>
      </c>
      <c r="K3" s="24" t="s">
        <v>23</v>
      </c>
      <c r="L3" s="24" t="s">
        <v>24</v>
      </c>
    </row>
    <row r="4" spans="1:12" s="86" customFormat="1" ht="104.25" customHeight="1" thickBot="1">
      <c r="A4" s="37">
        <v>1</v>
      </c>
      <c r="B4" s="30" t="s">
        <v>28</v>
      </c>
      <c r="C4" s="116" t="s">
        <v>36</v>
      </c>
      <c r="D4" s="117" t="s">
        <v>30</v>
      </c>
      <c r="E4" s="117" t="s">
        <v>30</v>
      </c>
      <c r="F4" s="117" t="s">
        <v>30</v>
      </c>
      <c r="G4" s="117" t="s">
        <v>30</v>
      </c>
      <c r="H4" s="28" t="s">
        <v>27</v>
      </c>
      <c r="I4" s="28" t="s">
        <v>27</v>
      </c>
      <c r="J4" s="28" t="s">
        <v>27</v>
      </c>
      <c r="K4" s="28" t="s">
        <v>27</v>
      </c>
      <c r="L4" s="116" t="s">
        <v>37</v>
      </c>
    </row>
    <row r="5" spans="1:12" ht="30.75" thickBot="1">
      <c r="A5" s="25">
        <v>2</v>
      </c>
      <c r="B5" s="25"/>
      <c r="C5" s="120" t="s">
        <v>38</v>
      </c>
      <c r="D5" s="117" t="s">
        <v>30</v>
      </c>
      <c r="E5" s="117" t="s">
        <v>30</v>
      </c>
      <c r="F5" s="117" t="s">
        <v>30</v>
      </c>
      <c r="G5" s="117" t="s">
        <v>30</v>
      </c>
      <c r="H5" s="28" t="s">
        <v>27</v>
      </c>
      <c r="I5" s="28" t="s">
        <v>27</v>
      </c>
      <c r="J5" s="62" t="s">
        <v>39</v>
      </c>
      <c r="K5" s="28" t="s">
        <v>27</v>
      </c>
      <c r="L5" s="116" t="s">
        <v>40</v>
      </c>
    </row>
    <row r="6" spans="1:12" ht="15.75" thickBot="1">
      <c r="A6" s="37">
        <v>3</v>
      </c>
      <c r="B6" s="25"/>
      <c r="C6" s="120" t="s">
        <v>41</v>
      </c>
      <c r="D6" s="117" t="s">
        <v>30</v>
      </c>
      <c r="E6" s="117" t="s">
        <v>30</v>
      </c>
      <c r="F6" s="117" t="s">
        <v>30</v>
      </c>
      <c r="G6" s="117" t="s">
        <v>30</v>
      </c>
      <c r="H6" s="28" t="s">
        <v>27</v>
      </c>
      <c r="I6" s="28" t="s">
        <v>27</v>
      </c>
      <c r="J6" s="28" t="s">
        <v>27</v>
      </c>
      <c r="K6" s="28" t="s">
        <v>27</v>
      </c>
      <c r="L6" s="116" t="s">
        <v>42</v>
      </c>
    </row>
    <row r="7" spans="1:12" ht="15.75" thickBot="1">
      <c r="A7" s="25">
        <v>4</v>
      </c>
      <c r="B7" s="25"/>
      <c r="C7" s="120" t="s">
        <v>43</v>
      </c>
      <c r="D7" s="117" t="s">
        <v>30</v>
      </c>
      <c r="E7" s="117" t="s">
        <v>30</v>
      </c>
      <c r="F7" s="117" t="s">
        <v>30</v>
      </c>
      <c r="G7" s="117" t="s">
        <v>30</v>
      </c>
      <c r="H7" s="28" t="s">
        <v>27</v>
      </c>
      <c r="I7" s="28" t="s">
        <v>27</v>
      </c>
      <c r="J7" s="28" t="s">
        <v>27</v>
      </c>
      <c r="K7" s="28" t="s">
        <v>27</v>
      </c>
      <c r="L7" s="116" t="s">
        <v>44</v>
      </c>
    </row>
    <row r="8" spans="1:12" ht="30.75" thickBot="1">
      <c r="A8" s="37">
        <v>5</v>
      </c>
      <c r="B8" s="25"/>
      <c r="C8" s="120" t="s">
        <v>45</v>
      </c>
      <c r="D8" s="117" t="s">
        <v>30</v>
      </c>
      <c r="E8" s="117" t="s">
        <v>30</v>
      </c>
      <c r="F8" s="117" t="s">
        <v>30</v>
      </c>
      <c r="G8" s="117" t="s">
        <v>30</v>
      </c>
      <c r="H8" s="28" t="s">
        <v>27</v>
      </c>
      <c r="I8" s="28" t="s">
        <v>27</v>
      </c>
      <c r="J8" s="28" t="s">
        <v>27</v>
      </c>
      <c r="K8" s="28" t="s">
        <v>27</v>
      </c>
      <c r="L8" s="116" t="s">
        <v>46</v>
      </c>
    </row>
    <row r="9" spans="1:12" ht="60.75" customHeight="1" thickBot="1">
      <c r="A9" s="25">
        <v>6</v>
      </c>
      <c r="B9" s="25"/>
      <c r="C9" s="116" t="s">
        <v>47</v>
      </c>
      <c r="D9" s="117" t="s">
        <v>30</v>
      </c>
      <c r="E9" s="117" t="s">
        <v>30</v>
      </c>
      <c r="F9" s="117" t="s">
        <v>30</v>
      </c>
      <c r="G9" s="117" t="s">
        <v>30</v>
      </c>
      <c r="H9" s="28" t="s">
        <v>27</v>
      </c>
      <c r="I9" s="28" t="s">
        <v>27</v>
      </c>
      <c r="J9" s="62" t="s">
        <v>39</v>
      </c>
      <c r="K9" s="28" t="s">
        <v>27</v>
      </c>
      <c r="L9" s="121" t="s">
        <v>48</v>
      </c>
    </row>
    <row r="10" spans="1:12" ht="15.75" thickBot="1">
      <c r="A10" s="37">
        <v>7</v>
      </c>
      <c r="B10" s="25"/>
      <c r="C10" s="120" t="s">
        <v>49</v>
      </c>
      <c r="D10" s="117" t="s">
        <v>30</v>
      </c>
      <c r="E10" s="117" t="s">
        <v>30</v>
      </c>
      <c r="F10" s="117" t="s">
        <v>30</v>
      </c>
      <c r="G10" s="117" t="s">
        <v>30</v>
      </c>
      <c r="H10" s="28" t="s">
        <v>27</v>
      </c>
      <c r="I10" s="28" t="s">
        <v>27</v>
      </c>
      <c r="J10" s="28" t="s">
        <v>27</v>
      </c>
      <c r="K10" s="28" t="s">
        <v>27</v>
      </c>
      <c r="L10" s="116" t="s">
        <v>42</v>
      </c>
    </row>
    <row r="11" spans="1:12" ht="30.75" thickBot="1">
      <c r="A11" s="25">
        <v>8</v>
      </c>
      <c r="B11" s="25"/>
      <c r="C11" s="116" t="s">
        <v>50</v>
      </c>
      <c r="D11" s="117" t="s">
        <v>30</v>
      </c>
      <c r="E11" s="117" t="s">
        <v>30</v>
      </c>
      <c r="F11" s="117" t="s">
        <v>30</v>
      </c>
      <c r="G11" s="117" t="s">
        <v>30</v>
      </c>
      <c r="H11" s="28" t="s">
        <v>27</v>
      </c>
      <c r="I11" s="28" t="s">
        <v>27</v>
      </c>
      <c r="J11" s="62" t="s">
        <v>39</v>
      </c>
      <c r="K11" s="28" t="s">
        <v>27</v>
      </c>
      <c r="L11" s="116" t="s">
        <v>51</v>
      </c>
    </row>
    <row r="12" spans="1:12" ht="27" customHeight="1" thickBot="1">
      <c r="A12" s="37">
        <v>9</v>
      </c>
      <c r="B12" s="37"/>
      <c r="C12" s="116" t="s">
        <v>52</v>
      </c>
      <c r="D12" s="117" t="s">
        <v>30</v>
      </c>
      <c r="E12" s="117" t="s">
        <v>30</v>
      </c>
      <c r="F12" s="117" t="s">
        <v>30</v>
      </c>
      <c r="G12" s="117" t="s">
        <v>30</v>
      </c>
      <c r="H12" s="28" t="s">
        <v>27</v>
      </c>
      <c r="I12" s="28" t="s">
        <v>27</v>
      </c>
      <c r="J12" s="28" t="s">
        <v>27</v>
      </c>
      <c r="K12" s="28" t="s">
        <v>27</v>
      </c>
      <c r="L12" s="116" t="s">
        <v>53</v>
      </c>
    </row>
    <row r="13" spans="1:12" ht="45.75" thickBot="1">
      <c r="A13" s="25">
        <v>10</v>
      </c>
      <c r="B13" s="25"/>
      <c r="C13" s="120" t="s">
        <v>54</v>
      </c>
      <c r="D13" s="117" t="s">
        <v>30</v>
      </c>
      <c r="E13" s="117" t="s">
        <v>30</v>
      </c>
      <c r="F13" s="117" t="s">
        <v>30</v>
      </c>
      <c r="G13" s="117" t="s">
        <v>30</v>
      </c>
      <c r="H13" s="28" t="s">
        <v>27</v>
      </c>
      <c r="I13" s="28" t="s">
        <v>27</v>
      </c>
      <c r="J13" s="62" t="s">
        <v>39</v>
      </c>
      <c r="K13" s="28" t="s">
        <v>27</v>
      </c>
      <c r="L13" s="116" t="s">
        <v>55</v>
      </c>
    </row>
    <row r="14" spans="1:12" ht="15.75" thickBot="1"/>
    <row r="15" spans="1:12" ht="16.5" thickBot="1">
      <c r="C15" s="122" t="s">
        <v>34</v>
      </c>
      <c r="D15" s="123">
        <f>COUNTIFS(H4:H13,"oui",I4:I13,"oui",J4:J13,"oui",K4:K13,"oui")</f>
        <v>6</v>
      </c>
    </row>
  </sheetData>
  <autoFilter ref="A3:L13"/>
  <customSheetViews>
    <customSheetView guid="{DF4DF745-36B4-4ED8-B352-D91C06FE1CD8}" scale="60" showPageBreaks="1" printArea="1" showAutoFilter="1" view="pageBreakPreview">
      <selection activeCell="C12" sqref="C12"/>
      <pageMargins left="0.7" right="0.7" top="0.78740157499999996" bottom="0.78740157499999996" header="0.3" footer="0.3"/>
      <pageSetup paperSize="9" scale="39" orientation="landscape" r:id="rId1"/>
      <autoFilter ref="A3:L13"/>
    </customSheetView>
    <customSheetView guid="{2DC53772-A90B-4006-97E6-B2B7641C047A}" scale="60" showPageBreaks="1" printArea="1" showAutoFilter="1" view="pageBreakPreview">
      <selection activeCell="C12" sqref="C12"/>
      <pageMargins left="0.7" right="0.7" top="0.78740157499999996" bottom="0.78740157499999996" header="0.3" footer="0.3"/>
      <pageSetup paperSize="9" scale="39" orientation="landscape" r:id="rId2"/>
      <autoFilter ref="A3:L13"/>
    </customSheetView>
    <customSheetView guid="{7F5DEDAA-56F9-491D-8F3E-FBCC241592D5}" scale="80" showAutoFilter="1" topLeftCell="B10">
      <selection activeCell="C30" sqref="C30"/>
      <pageMargins left="0.7" right="0.7" top="0.78740157499999996" bottom="0.78740157499999996" header="0.3" footer="0.3"/>
      <pageSetup paperSize="9" orientation="portrait" r:id="rId3"/>
      <autoFilter ref="A3:L13"/>
    </customSheetView>
  </customSheetViews>
  <pageMargins left="0.7" right="0.7" top="0.78740157499999996" bottom="0.78740157499999996" header="0.3" footer="0.3"/>
  <pageSetup paperSize="9" scale="39" orientation="landscape"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
  <sheetViews>
    <sheetView view="pageBreakPreview" zoomScale="60" zoomScaleNormal="80" workbookViewId="0">
      <selection sqref="A1:XFD1"/>
    </sheetView>
  </sheetViews>
  <sheetFormatPr baseColWidth="10" defaultRowHeight="15"/>
  <cols>
    <col min="1" max="1" width="3.5" style="46" bestFit="1" customWidth="1"/>
    <col min="2" max="2" width="6.375" style="46" bestFit="1" customWidth="1"/>
    <col min="3" max="3" width="50.625" style="46" customWidth="1"/>
    <col min="4" max="4" width="16.25" style="46" bestFit="1" customWidth="1"/>
    <col min="5" max="5" width="15.125" style="46" bestFit="1" customWidth="1"/>
    <col min="6" max="6" width="16.25" style="46" bestFit="1" customWidth="1"/>
    <col min="7" max="7" width="16.375" style="46" customWidth="1"/>
    <col min="8" max="8" width="16.75" style="46" customWidth="1"/>
    <col min="9" max="10" width="15.625" style="46" customWidth="1"/>
    <col min="11" max="11" width="18.875" style="46" customWidth="1"/>
    <col min="12" max="12" width="15.625" style="46" customWidth="1"/>
    <col min="13" max="13" width="100.625" style="46" customWidth="1"/>
    <col min="14" max="16384" width="11" style="46"/>
  </cols>
  <sheetData>
    <row r="1" spans="1:13" s="77" customFormat="1" ht="20.25">
      <c r="A1" s="3" t="s">
        <v>56</v>
      </c>
    </row>
    <row r="3" spans="1:13" ht="105" customHeight="1">
      <c r="A3" s="24" t="s">
        <v>13</v>
      </c>
      <c r="B3" s="24" t="s">
        <v>14</v>
      </c>
      <c r="C3" s="24" t="s">
        <v>15</v>
      </c>
      <c r="D3" s="24" t="s">
        <v>16</v>
      </c>
      <c r="E3" s="24" t="s">
        <v>17</v>
      </c>
      <c r="F3" s="24" t="s">
        <v>18</v>
      </c>
      <c r="G3" s="24" t="s">
        <v>19</v>
      </c>
      <c r="H3" s="24" t="s">
        <v>20</v>
      </c>
      <c r="I3" s="24" t="s">
        <v>21</v>
      </c>
      <c r="J3" s="24" t="s">
        <v>22</v>
      </c>
      <c r="K3" s="24" t="s">
        <v>1309</v>
      </c>
      <c r="L3" s="24" t="s">
        <v>23</v>
      </c>
      <c r="M3" s="24" t="s">
        <v>24</v>
      </c>
    </row>
    <row r="4" spans="1:13" ht="88.5" customHeight="1" thickBot="1">
      <c r="A4" s="25">
        <v>1</v>
      </c>
      <c r="B4" s="115" t="s">
        <v>57</v>
      </c>
      <c r="C4" s="116" t="s">
        <v>58</v>
      </c>
      <c r="D4" s="45" t="s">
        <v>59</v>
      </c>
      <c r="E4" s="45" t="s">
        <v>59</v>
      </c>
      <c r="F4" s="45" t="s">
        <v>59</v>
      </c>
      <c r="G4" s="45" t="s">
        <v>59</v>
      </c>
      <c r="H4" s="117" t="s">
        <v>59</v>
      </c>
      <c r="I4" s="28" t="s">
        <v>27</v>
      </c>
      <c r="J4" s="28" t="s">
        <v>27</v>
      </c>
      <c r="K4" s="28" t="s">
        <v>27</v>
      </c>
      <c r="L4" s="28" t="s">
        <v>27</v>
      </c>
      <c r="M4" s="116" t="s">
        <v>60</v>
      </c>
    </row>
    <row r="5" spans="1:13" s="86" customFormat="1" ht="77.25" customHeight="1" thickBot="1">
      <c r="A5" s="37">
        <v>2</v>
      </c>
      <c r="B5" s="115" t="s">
        <v>57</v>
      </c>
      <c r="C5" s="116" t="s">
        <v>61</v>
      </c>
      <c r="D5" s="117">
        <v>0</v>
      </c>
      <c r="E5" s="117">
        <v>0</v>
      </c>
      <c r="F5" s="117">
        <v>0</v>
      </c>
      <c r="G5" s="45">
        <f t="shared" ref="G5" si="0">SUM(D5:F5)</f>
        <v>0</v>
      </c>
      <c r="H5" s="117">
        <f t="shared" ref="H5:H8" si="1">G5/3</f>
        <v>0</v>
      </c>
      <c r="I5" s="62" t="s">
        <v>39</v>
      </c>
      <c r="J5" s="28" t="s">
        <v>27</v>
      </c>
      <c r="K5" s="28" t="s">
        <v>27</v>
      </c>
      <c r="L5" s="28" t="s">
        <v>27</v>
      </c>
      <c r="M5" s="116" t="s">
        <v>62</v>
      </c>
    </row>
    <row r="6" spans="1:13" s="86" customFormat="1" ht="85.5" customHeight="1" thickBot="1">
      <c r="A6" s="37">
        <v>3</v>
      </c>
      <c r="B6" s="115" t="s">
        <v>57</v>
      </c>
      <c r="C6" s="116" t="s">
        <v>63</v>
      </c>
      <c r="D6" s="117">
        <v>13385484</v>
      </c>
      <c r="E6" s="117">
        <v>4148003</v>
      </c>
      <c r="F6" s="117">
        <v>11171504</v>
      </c>
      <c r="G6" s="45">
        <f>SUM(D6:F6)</f>
        <v>28704991</v>
      </c>
      <c r="H6" s="117">
        <f>G6/3</f>
        <v>9568330.333333334</v>
      </c>
      <c r="I6" s="28" t="s">
        <v>27</v>
      </c>
      <c r="J6" s="28" t="s">
        <v>27</v>
      </c>
      <c r="K6" s="28" t="s">
        <v>27</v>
      </c>
      <c r="L6" s="28" t="s">
        <v>27</v>
      </c>
      <c r="M6" s="116" t="s">
        <v>64</v>
      </c>
    </row>
    <row r="7" spans="1:13" s="86" customFormat="1" ht="55.5" customHeight="1" thickBot="1">
      <c r="A7" s="37">
        <v>4</v>
      </c>
      <c r="B7" s="115" t="s">
        <v>57</v>
      </c>
      <c r="C7" s="116" t="s">
        <v>65</v>
      </c>
      <c r="D7" s="117">
        <v>2343</v>
      </c>
      <c r="E7" s="117">
        <v>0</v>
      </c>
      <c r="F7" s="117">
        <v>0</v>
      </c>
      <c r="G7" s="45">
        <f t="shared" ref="G7:G8" si="2">SUM(D7:F7)</f>
        <v>2343</v>
      </c>
      <c r="H7" s="117">
        <f t="shared" si="1"/>
        <v>781</v>
      </c>
      <c r="I7" s="62" t="s">
        <v>39</v>
      </c>
      <c r="J7" s="28" t="s">
        <v>27</v>
      </c>
      <c r="K7" s="28" t="s">
        <v>27</v>
      </c>
      <c r="L7" s="28" t="s">
        <v>27</v>
      </c>
      <c r="M7" s="116" t="s">
        <v>66</v>
      </c>
    </row>
    <row r="8" spans="1:13" s="86" customFormat="1" ht="53.25" customHeight="1" thickBot="1">
      <c r="A8" s="37">
        <v>5</v>
      </c>
      <c r="B8" s="115" t="s">
        <v>67</v>
      </c>
      <c r="C8" s="116" t="s">
        <v>68</v>
      </c>
      <c r="D8" s="117">
        <v>100000</v>
      </c>
      <c r="E8" s="117">
        <v>100000</v>
      </c>
      <c r="F8" s="117">
        <v>100000</v>
      </c>
      <c r="G8" s="45">
        <f t="shared" si="2"/>
        <v>300000</v>
      </c>
      <c r="H8" s="117">
        <f t="shared" si="1"/>
        <v>100000</v>
      </c>
      <c r="I8" s="28" t="s">
        <v>27</v>
      </c>
      <c r="J8" s="28" t="s">
        <v>27</v>
      </c>
      <c r="K8" s="28" t="s">
        <v>27</v>
      </c>
      <c r="L8" s="28" t="s">
        <v>27</v>
      </c>
      <c r="M8" s="121" t="s">
        <v>69</v>
      </c>
    </row>
    <row r="9" spans="1:13" ht="66.75" customHeight="1" thickBot="1">
      <c r="A9" s="37">
        <v>6</v>
      </c>
      <c r="B9" s="115" t="s">
        <v>70</v>
      </c>
      <c r="C9" s="116" t="s">
        <v>71</v>
      </c>
      <c r="D9" s="45" t="s">
        <v>59</v>
      </c>
      <c r="E9" s="45" t="s">
        <v>59</v>
      </c>
      <c r="F9" s="45" t="s">
        <v>59</v>
      </c>
      <c r="G9" s="45" t="s">
        <v>59</v>
      </c>
      <c r="H9" s="117" t="s">
        <v>59</v>
      </c>
      <c r="I9" s="28" t="s">
        <v>27</v>
      </c>
      <c r="J9" s="28" t="s">
        <v>27</v>
      </c>
      <c r="K9" s="28" t="s">
        <v>27</v>
      </c>
      <c r="L9" s="28" t="s">
        <v>27</v>
      </c>
      <c r="M9" s="116" t="s">
        <v>72</v>
      </c>
    </row>
    <row r="10" spans="1:13" ht="95.25" customHeight="1" thickBot="1">
      <c r="A10" s="37">
        <v>7</v>
      </c>
      <c r="B10" s="115" t="s">
        <v>28</v>
      </c>
      <c r="C10" s="116" t="s">
        <v>73</v>
      </c>
      <c r="D10" s="45" t="s">
        <v>59</v>
      </c>
      <c r="E10" s="45" t="s">
        <v>59</v>
      </c>
      <c r="F10" s="45" t="s">
        <v>59</v>
      </c>
      <c r="G10" s="45" t="s">
        <v>59</v>
      </c>
      <c r="H10" s="117" t="s">
        <v>59</v>
      </c>
      <c r="I10" s="28" t="s">
        <v>27</v>
      </c>
      <c r="J10" s="28" t="s">
        <v>27</v>
      </c>
      <c r="K10" s="28" t="s">
        <v>27</v>
      </c>
      <c r="L10" s="28" t="s">
        <v>27</v>
      </c>
      <c r="M10" s="121" t="s">
        <v>1276</v>
      </c>
    </row>
    <row r="11" spans="1:13" ht="15.75" thickBot="1"/>
    <row r="12" spans="1:13" ht="15.75">
      <c r="C12" s="48" t="s">
        <v>32</v>
      </c>
      <c r="D12" s="119">
        <f>SUM(D4:D10)</f>
        <v>13487827</v>
      </c>
      <c r="E12" s="119">
        <f t="shared" ref="E12:H12" si="3">SUM(E4:E10)</f>
        <v>4248003</v>
      </c>
      <c r="F12" s="119">
        <f t="shared" si="3"/>
        <v>11271504</v>
      </c>
      <c r="G12" s="119">
        <f t="shared" si="3"/>
        <v>29007334</v>
      </c>
      <c r="H12" s="95">
        <f t="shared" si="3"/>
        <v>9669111.333333334</v>
      </c>
    </row>
    <row r="13" spans="1:13" ht="15.75">
      <c r="C13" s="51" t="s">
        <v>33</v>
      </c>
      <c r="D13" s="88">
        <f>SUMIFS(D4:D10,I4:I10,"oui",J4:J10,"oui",K4:K10,"oui",L4:L10,"oui")</f>
        <v>13485484</v>
      </c>
      <c r="E13" s="88">
        <f>SUMIFS(E4:E10,J4:J10,"oui",K4:K10,"oui",L4:L10,"oui",I4:I10,"oui")</f>
        <v>4248003</v>
      </c>
      <c r="F13" s="88">
        <f>SUMIFS(F4:F10,K4:K10,"oui",L4:L10,"oui",I4:I10,"oui",J4:J10,"oui")</f>
        <v>11271504</v>
      </c>
      <c r="G13" s="88">
        <f>SUMIFS(G4:G10,L4:L10,"oui",I4:I10,"oui",J4:J10,"oui",K4:K10,"oui")</f>
        <v>29004991</v>
      </c>
      <c r="H13" s="96">
        <f>SUMIFS(H4:H10,I4:I10,"oui",J4:J10,"oui",K4:K10,"oui",L4:L10,"oui")</f>
        <v>9668330.333333334</v>
      </c>
    </row>
    <row r="14" spans="1:13" ht="16.5" thickBot="1">
      <c r="C14" s="54" t="s">
        <v>34</v>
      </c>
      <c r="D14" s="55">
        <f>COUNTIFS(I4:I10,"oui",J4:J10,"oui",K4:K10,"oui",L4:L10,"oui")</f>
        <v>5</v>
      </c>
      <c r="E14" s="55"/>
      <c r="F14" s="55"/>
      <c r="G14" s="55"/>
      <c r="H14" s="56"/>
    </row>
  </sheetData>
  <autoFilter ref="A3:M10"/>
  <customSheetViews>
    <customSheetView guid="{DF4DF745-36B4-4ED8-B352-D91C06FE1CD8}" scale="60" showPageBreaks="1" showAutoFilter="1" view="pageBreakPreview">
      <selection sqref="A1:XFD1"/>
      <pageMargins left="0.25" right="0.25" top="0.75" bottom="0.75" header="0.3" footer="0.3"/>
      <pageSetup paperSize="9" scale="39" orientation="landscape" r:id="rId1"/>
      <autoFilter ref="A3:M10"/>
    </customSheetView>
    <customSheetView guid="{2DC53772-A90B-4006-97E6-B2B7641C047A}" scale="60" showPageBreaks="1" showAutoFilter="1" view="pageBreakPreview">
      <selection sqref="A1:XFD1"/>
      <pageMargins left="0.25" right="0.25" top="0.75" bottom="0.75" header="0.3" footer="0.3"/>
      <pageSetup paperSize="9" scale="39" orientation="landscape" r:id="rId2"/>
      <autoFilter ref="A3:M10"/>
    </customSheetView>
    <customSheetView guid="{7F5DEDAA-56F9-491D-8F3E-FBCC241592D5}" scale="80" showAutoFilter="1" topLeftCell="D1">
      <selection activeCell="M8" sqref="M8"/>
      <pageMargins left="0.7" right="0.7" top="0.78740157499999996" bottom="0.78740157499999996" header="0.3" footer="0.3"/>
      <pageSetup paperSize="9" orientation="portrait" r:id="rId3"/>
      <autoFilter ref="A3:M10"/>
    </customSheetView>
  </customSheetViews>
  <pageMargins left="0.25" right="0.25" top="0.75" bottom="0.75" header="0.3" footer="0.3"/>
  <pageSetup paperSize="9" scale="39" orientation="landscape"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4"/>
  <sheetViews>
    <sheetView view="pageBreakPreview" zoomScale="55" zoomScaleNormal="40" zoomScaleSheetLayoutView="55" workbookViewId="0">
      <selection activeCell="N1" sqref="N1"/>
    </sheetView>
  </sheetViews>
  <sheetFormatPr baseColWidth="10" defaultRowHeight="15"/>
  <cols>
    <col min="1" max="1" width="5.875" style="46" customWidth="1"/>
    <col min="2" max="2" width="6.375" style="46" bestFit="1" customWidth="1"/>
    <col min="3" max="3" width="50.625" style="46" customWidth="1"/>
    <col min="4" max="4" width="26.5" style="46" customWidth="1"/>
    <col min="5" max="5" width="30.75" style="46" customWidth="1"/>
    <col min="6" max="6" width="28.625" style="46" customWidth="1"/>
    <col min="7" max="7" width="29" style="46" customWidth="1"/>
    <col min="8" max="8" width="25.125" style="46" customWidth="1"/>
    <col min="9" max="10" width="18.625" style="46" customWidth="1"/>
    <col min="11" max="11" width="21.625" style="46" customWidth="1"/>
    <col min="12" max="12" width="18.625" style="46" customWidth="1"/>
    <col min="13" max="13" width="90.625" style="46" customWidth="1"/>
    <col min="14" max="14" width="10.875" style="86"/>
    <col min="15" max="61" width="10.875" style="61"/>
    <col min="62" max="81" width="10.875" style="58"/>
    <col min="82" max="16384" width="11" style="46"/>
  </cols>
  <sheetData>
    <row r="1" spans="1:81" s="77" customFormat="1" ht="20.25">
      <c r="A1" s="6" t="s">
        <v>139</v>
      </c>
      <c r="B1" s="174"/>
      <c r="C1" s="174"/>
      <c r="D1" s="174"/>
      <c r="E1" s="174"/>
      <c r="F1" s="174"/>
      <c r="G1" s="174"/>
      <c r="H1" s="174"/>
      <c r="I1" s="174"/>
      <c r="J1" s="174"/>
      <c r="K1" s="174"/>
      <c r="L1" s="174"/>
      <c r="M1" s="174"/>
      <c r="N1" s="175"/>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80"/>
      <c r="BK1" s="80"/>
      <c r="BL1" s="80"/>
      <c r="BM1" s="80"/>
      <c r="BN1" s="80"/>
      <c r="BO1" s="80"/>
      <c r="BP1" s="80"/>
      <c r="BQ1" s="80"/>
      <c r="BR1" s="80"/>
      <c r="BS1" s="80"/>
      <c r="BT1" s="80"/>
      <c r="BU1" s="80"/>
      <c r="BV1" s="80"/>
      <c r="BW1" s="80"/>
      <c r="BX1" s="80"/>
      <c r="BY1" s="80"/>
      <c r="BZ1" s="80"/>
      <c r="CA1" s="80"/>
      <c r="CB1" s="80"/>
      <c r="CC1" s="80"/>
    </row>
    <row r="2" spans="1:81">
      <c r="A2" s="100"/>
      <c r="B2" s="100"/>
      <c r="C2" s="100"/>
      <c r="D2" s="100"/>
      <c r="E2" s="100"/>
      <c r="F2" s="100"/>
      <c r="G2" s="100"/>
      <c r="H2" s="100"/>
      <c r="I2" s="100"/>
      <c r="J2" s="100"/>
      <c r="K2" s="100"/>
      <c r="L2" s="100"/>
      <c r="M2" s="100"/>
    </row>
    <row r="3" spans="1:81" ht="107.25" customHeight="1">
      <c r="A3" s="98" t="s">
        <v>13</v>
      </c>
      <c r="B3" s="98" t="s">
        <v>14</v>
      </c>
      <c r="C3" s="98" t="s">
        <v>15</v>
      </c>
      <c r="D3" s="98" t="s">
        <v>16</v>
      </c>
      <c r="E3" s="98" t="s">
        <v>17</v>
      </c>
      <c r="F3" s="98" t="s">
        <v>18</v>
      </c>
      <c r="G3" s="98" t="s">
        <v>19</v>
      </c>
      <c r="H3" s="98" t="s">
        <v>20</v>
      </c>
      <c r="I3" s="98" t="s">
        <v>1</v>
      </c>
      <c r="J3" s="98" t="s">
        <v>22</v>
      </c>
      <c r="K3" s="98" t="s">
        <v>1309</v>
      </c>
      <c r="L3" s="98" t="s">
        <v>23</v>
      </c>
      <c r="M3" s="98" t="s">
        <v>24</v>
      </c>
    </row>
    <row r="4" spans="1:81" s="57" customFormat="1" ht="69">
      <c r="A4" s="102">
        <v>1</v>
      </c>
      <c r="B4" s="124" t="s">
        <v>57</v>
      </c>
      <c r="C4" s="125" t="s">
        <v>140</v>
      </c>
      <c r="D4" s="126">
        <v>10100000000</v>
      </c>
      <c r="E4" s="126">
        <v>10000000000</v>
      </c>
      <c r="F4" s="126">
        <v>9800000000</v>
      </c>
      <c r="G4" s="126">
        <f>SUM(D4:F4)</f>
        <v>29900000000</v>
      </c>
      <c r="H4" s="126">
        <f>G4/3</f>
        <v>9966666666.666666</v>
      </c>
      <c r="I4" s="127" t="s">
        <v>27</v>
      </c>
      <c r="J4" s="127" t="s">
        <v>27</v>
      </c>
      <c r="K4" s="127" t="s">
        <v>27</v>
      </c>
      <c r="L4" s="127" t="s">
        <v>27</v>
      </c>
      <c r="M4" s="124" t="s">
        <v>1327</v>
      </c>
      <c r="N4" s="128"/>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90"/>
      <c r="BK4" s="90"/>
      <c r="BL4" s="90"/>
      <c r="BM4" s="90"/>
      <c r="BN4" s="90"/>
      <c r="BO4" s="90"/>
      <c r="BP4" s="90"/>
      <c r="BQ4" s="90"/>
      <c r="BR4" s="90"/>
      <c r="BS4" s="90"/>
      <c r="BT4" s="90"/>
      <c r="BU4" s="90"/>
      <c r="BV4" s="90"/>
      <c r="BW4" s="90"/>
      <c r="BX4" s="90"/>
      <c r="BY4" s="90"/>
      <c r="BZ4" s="90"/>
      <c r="CA4" s="90"/>
      <c r="CB4" s="90"/>
      <c r="CC4" s="90"/>
    </row>
    <row r="5" spans="1:81" ht="90">
      <c r="A5" s="103">
        <v>1.1000000000000001</v>
      </c>
      <c r="B5" s="104" t="s">
        <v>70</v>
      </c>
      <c r="C5" s="130" t="s">
        <v>141</v>
      </c>
      <c r="D5" s="131">
        <v>333260000</v>
      </c>
      <c r="E5" s="117">
        <v>333260000</v>
      </c>
      <c r="F5" s="117">
        <v>333260000</v>
      </c>
      <c r="G5" s="126">
        <f>SUM(D5:F5)</f>
        <v>999780000</v>
      </c>
      <c r="H5" s="126">
        <f>G5/3</f>
        <v>333260000</v>
      </c>
      <c r="I5" s="106" t="s">
        <v>27</v>
      </c>
      <c r="J5" s="106" t="s">
        <v>27</v>
      </c>
      <c r="K5" s="106" t="s">
        <v>27</v>
      </c>
      <c r="L5" s="106" t="s">
        <v>27</v>
      </c>
      <c r="M5" s="104" t="s">
        <v>142</v>
      </c>
    </row>
    <row r="6" spans="1:81" ht="75">
      <c r="A6" s="103">
        <v>1.2</v>
      </c>
      <c r="B6" s="104" t="s">
        <v>143</v>
      </c>
      <c r="C6" s="130" t="s">
        <v>144</v>
      </c>
      <c r="D6" s="132" t="s">
        <v>30</v>
      </c>
      <c r="E6" s="132" t="s">
        <v>30</v>
      </c>
      <c r="F6" s="132" t="s">
        <v>30</v>
      </c>
      <c r="G6" s="132" t="s">
        <v>30</v>
      </c>
      <c r="H6" s="132" t="s">
        <v>30</v>
      </c>
      <c r="I6" s="106" t="s">
        <v>27</v>
      </c>
      <c r="J6" s="106" t="s">
        <v>27</v>
      </c>
      <c r="K6" s="106" t="s">
        <v>27</v>
      </c>
      <c r="L6" s="106" t="s">
        <v>27</v>
      </c>
      <c r="M6" s="104" t="s">
        <v>145</v>
      </c>
    </row>
    <row r="7" spans="1:81" ht="45">
      <c r="A7" s="103">
        <v>1.3</v>
      </c>
      <c r="B7" s="104" t="s">
        <v>28</v>
      </c>
      <c r="C7" s="130" t="s">
        <v>146</v>
      </c>
      <c r="D7" s="132" t="s">
        <v>30</v>
      </c>
      <c r="E7" s="132" t="s">
        <v>30</v>
      </c>
      <c r="F7" s="132" t="s">
        <v>30</v>
      </c>
      <c r="G7" s="132" t="s">
        <v>30</v>
      </c>
      <c r="H7" s="132" t="s">
        <v>30</v>
      </c>
      <c r="I7" s="106" t="s">
        <v>27</v>
      </c>
      <c r="J7" s="106" t="s">
        <v>27</v>
      </c>
      <c r="K7" s="106" t="s">
        <v>27</v>
      </c>
      <c r="L7" s="106" t="s">
        <v>27</v>
      </c>
      <c r="M7" s="104" t="s">
        <v>147</v>
      </c>
    </row>
    <row r="8" spans="1:81" s="138" customFormat="1" ht="15.75">
      <c r="A8" s="133"/>
      <c r="B8" s="134"/>
      <c r="C8" s="130" t="s">
        <v>135</v>
      </c>
      <c r="D8" s="135"/>
      <c r="E8" s="135"/>
      <c r="F8" s="135"/>
      <c r="G8" s="135"/>
      <c r="H8" s="136"/>
      <c r="I8" s="135"/>
      <c r="J8" s="135"/>
      <c r="K8" s="135"/>
      <c r="L8" s="135"/>
      <c r="M8" s="134"/>
      <c r="N8" s="86"/>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137"/>
      <c r="BK8" s="137"/>
      <c r="BL8" s="137"/>
      <c r="BM8" s="137"/>
      <c r="BN8" s="137"/>
      <c r="BO8" s="137"/>
      <c r="BP8" s="137"/>
      <c r="BQ8" s="137"/>
      <c r="BR8" s="137"/>
      <c r="BS8" s="137"/>
      <c r="BT8" s="137"/>
      <c r="BU8" s="137"/>
      <c r="BV8" s="137"/>
      <c r="BW8" s="137"/>
      <c r="BX8" s="137"/>
      <c r="BY8" s="137"/>
      <c r="BZ8" s="137"/>
      <c r="CA8" s="137"/>
      <c r="CB8" s="137"/>
      <c r="CC8" s="137"/>
    </row>
    <row r="9" spans="1:81" s="57" customFormat="1" ht="63">
      <c r="A9" s="102">
        <v>2</v>
      </c>
      <c r="B9" s="124" t="s">
        <v>57</v>
      </c>
      <c r="C9" s="125" t="s">
        <v>148</v>
      </c>
      <c r="D9" s="126">
        <v>8100000000</v>
      </c>
      <c r="E9" s="126">
        <v>8100000000</v>
      </c>
      <c r="F9" s="126">
        <v>8100000000</v>
      </c>
      <c r="G9" s="126">
        <f>SUM(D9:F9)</f>
        <v>24300000000</v>
      </c>
      <c r="H9" s="126">
        <f t="shared" ref="H9:H66" si="0">G9/3</f>
        <v>8100000000</v>
      </c>
      <c r="I9" s="127" t="s">
        <v>27</v>
      </c>
      <c r="J9" s="127" t="s">
        <v>27</v>
      </c>
      <c r="K9" s="127" t="s">
        <v>27</v>
      </c>
      <c r="L9" s="127" t="s">
        <v>27</v>
      </c>
      <c r="M9" s="124" t="s">
        <v>149</v>
      </c>
      <c r="N9" s="128"/>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90"/>
      <c r="BK9" s="90"/>
      <c r="BL9" s="90"/>
      <c r="BM9" s="90"/>
      <c r="BN9" s="90"/>
      <c r="BO9" s="90"/>
      <c r="BP9" s="90"/>
      <c r="BQ9" s="90"/>
      <c r="BR9" s="90"/>
      <c r="BS9" s="90"/>
      <c r="BT9" s="90"/>
      <c r="BU9" s="90"/>
      <c r="BV9" s="90"/>
      <c r="BW9" s="90"/>
      <c r="BX9" s="90"/>
      <c r="BY9" s="90"/>
      <c r="BZ9" s="90"/>
      <c r="CA9" s="90"/>
      <c r="CB9" s="90"/>
      <c r="CC9" s="90"/>
    </row>
    <row r="10" spans="1:81" s="138" customFormat="1" ht="15.75">
      <c r="A10" s="133"/>
      <c r="B10" s="134"/>
      <c r="C10" s="130" t="s">
        <v>135</v>
      </c>
      <c r="D10" s="135"/>
      <c r="E10" s="135"/>
      <c r="F10" s="135"/>
      <c r="G10" s="135"/>
      <c r="H10" s="126"/>
      <c r="I10" s="135"/>
      <c r="J10" s="135"/>
      <c r="K10" s="135"/>
      <c r="L10" s="135"/>
      <c r="M10" s="134"/>
      <c r="N10" s="86"/>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137"/>
      <c r="BK10" s="137"/>
      <c r="BL10" s="137"/>
      <c r="BM10" s="137"/>
      <c r="BN10" s="137"/>
      <c r="BO10" s="137"/>
      <c r="BP10" s="137"/>
      <c r="BQ10" s="137"/>
      <c r="BR10" s="137"/>
      <c r="BS10" s="137"/>
      <c r="BT10" s="137"/>
      <c r="BU10" s="137"/>
      <c r="BV10" s="137"/>
      <c r="BW10" s="137"/>
      <c r="BX10" s="137"/>
      <c r="BY10" s="137"/>
      <c r="BZ10" s="137"/>
      <c r="CA10" s="137"/>
      <c r="CB10" s="137"/>
      <c r="CC10" s="137"/>
    </row>
    <row r="11" spans="1:81" s="57" customFormat="1" ht="15.75">
      <c r="A11" s="139">
        <v>3</v>
      </c>
      <c r="B11" s="140" t="s">
        <v>57</v>
      </c>
      <c r="C11" s="141" t="s">
        <v>150</v>
      </c>
      <c r="D11" s="142">
        <v>4400000000</v>
      </c>
      <c r="E11" s="142">
        <v>4400000000</v>
      </c>
      <c r="F11" s="142">
        <v>4400000000</v>
      </c>
      <c r="G11" s="142">
        <f>SUM(D11:F11)</f>
        <v>13200000000</v>
      </c>
      <c r="H11" s="126">
        <f t="shared" si="0"/>
        <v>4400000000</v>
      </c>
      <c r="I11" s="143" t="s">
        <v>27</v>
      </c>
      <c r="J11" s="143" t="s">
        <v>27</v>
      </c>
      <c r="K11" s="143" t="s">
        <v>27</v>
      </c>
      <c r="L11" s="143" t="s">
        <v>27</v>
      </c>
      <c r="M11" s="140" t="s">
        <v>151</v>
      </c>
      <c r="N11" s="128"/>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90"/>
      <c r="BK11" s="90"/>
      <c r="BL11" s="90"/>
      <c r="BM11" s="90"/>
      <c r="BN11" s="90"/>
      <c r="BO11" s="90"/>
      <c r="BP11" s="90"/>
      <c r="BQ11" s="90"/>
      <c r="BR11" s="90"/>
      <c r="BS11" s="90"/>
      <c r="BT11" s="90"/>
      <c r="BU11" s="90"/>
      <c r="BV11" s="90"/>
      <c r="BW11" s="90"/>
      <c r="BX11" s="90"/>
      <c r="BY11" s="90"/>
      <c r="BZ11" s="90"/>
      <c r="CA11" s="90"/>
      <c r="CB11" s="90"/>
      <c r="CC11" s="90"/>
    </row>
    <row r="12" spans="1:81" ht="30">
      <c r="A12" s="103">
        <v>3.1</v>
      </c>
      <c r="B12" s="104" t="s">
        <v>143</v>
      </c>
      <c r="C12" s="130" t="s">
        <v>152</v>
      </c>
      <c r="D12" s="132" t="s">
        <v>30</v>
      </c>
      <c r="E12" s="132" t="s">
        <v>30</v>
      </c>
      <c r="F12" s="132" t="s">
        <v>30</v>
      </c>
      <c r="G12" s="132" t="s">
        <v>30</v>
      </c>
      <c r="H12" s="132" t="s">
        <v>30</v>
      </c>
      <c r="I12" s="106" t="s">
        <v>27</v>
      </c>
      <c r="J12" s="106" t="s">
        <v>27</v>
      </c>
      <c r="K12" s="106" t="s">
        <v>27</v>
      </c>
      <c r="L12" s="106" t="s">
        <v>27</v>
      </c>
      <c r="M12" s="104" t="s">
        <v>153</v>
      </c>
    </row>
    <row r="13" spans="1:81" s="138" customFormat="1" ht="16.5" thickBot="1">
      <c r="A13" s="144"/>
      <c r="B13" s="134"/>
      <c r="C13" s="130" t="s">
        <v>135</v>
      </c>
      <c r="D13" s="135"/>
      <c r="E13" s="135"/>
      <c r="F13" s="135"/>
      <c r="G13" s="135"/>
      <c r="H13" s="136"/>
      <c r="I13" s="135"/>
      <c r="J13" s="135"/>
      <c r="K13" s="135"/>
      <c r="L13" s="135"/>
      <c r="M13" s="134"/>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137"/>
      <c r="BK13" s="137"/>
      <c r="BL13" s="137"/>
      <c r="BM13" s="137"/>
      <c r="BN13" s="137"/>
      <c r="BO13" s="137"/>
      <c r="BP13" s="137"/>
      <c r="BQ13" s="137"/>
      <c r="BR13" s="137"/>
      <c r="BS13" s="137"/>
      <c r="BT13" s="137"/>
      <c r="BU13" s="137"/>
      <c r="BV13" s="137"/>
      <c r="BW13" s="137"/>
      <c r="BX13" s="137"/>
      <c r="BY13" s="137"/>
      <c r="BZ13" s="137"/>
      <c r="CA13" s="137"/>
      <c r="CB13" s="137"/>
      <c r="CC13" s="137"/>
    </row>
    <row r="14" spans="1:81" s="152" customFormat="1" ht="15.75">
      <c r="A14" s="145">
        <v>4</v>
      </c>
      <c r="B14" s="146" t="s">
        <v>57</v>
      </c>
      <c r="C14" s="147" t="s">
        <v>154</v>
      </c>
      <c r="D14" s="148" t="s">
        <v>155</v>
      </c>
      <c r="E14" s="148" t="s">
        <v>30</v>
      </c>
      <c r="F14" s="148" t="s">
        <v>30</v>
      </c>
      <c r="G14" s="148" t="s">
        <v>30</v>
      </c>
      <c r="H14" s="136" t="s">
        <v>30</v>
      </c>
      <c r="I14" s="149" t="s">
        <v>27</v>
      </c>
      <c r="J14" s="149" t="s">
        <v>27</v>
      </c>
      <c r="K14" s="149" t="s">
        <v>27</v>
      </c>
      <c r="L14" s="149" t="s">
        <v>27</v>
      </c>
      <c r="M14" s="150"/>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51"/>
      <c r="BK14" s="151"/>
      <c r="BL14" s="151"/>
      <c r="BM14" s="151"/>
      <c r="BN14" s="151"/>
      <c r="BO14" s="151"/>
      <c r="BP14" s="151"/>
      <c r="BQ14" s="151"/>
      <c r="BR14" s="151"/>
      <c r="BS14" s="151"/>
      <c r="BT14" s="151"/>
      <c r="BU14" s="151"/>
      <c r="BV14" s="151"/>
      <c r="BW14" s="151"/>
      <c r="BX14" s="151"/>
      <c r="BY14" s="151"/>
      <c r="BZ14" s="151"/>
      <c r="CA14" s="151"/>
      <c r="CB14" s="151"/>
      <c r="CC14" s="151"/>
    </row>
    <row r="15" spans="1:81" s="137" customFormat="1" ht="90">
      <c r="A15" s="153">
        <v>4.0999999999999996</v>
      </c>
      <c r="B15" s="104" t="s">
        <v>67</v>
      </c>
      <c r="C15" s="130" t="s">
        <v>156</v>
      </c>
      <c r="D15" s="154">
        <v>68550000</v>
      </c>
      <c r="E15" s="155">
        <v>68390000</v>
      </c>
      <c r="F15" s="155">
        <v>69106000</v>
      </c>
      <c r="G15" s="154">
        <f>SUM(D15:F15)</f>
        <v>206046000</v>
      </c>
      <c r="H15" s="132">
        <f t="shared" si="0"/>
        <v>68682000</v>
      </c>
      <c r="I15" s="106" t="s">
        <v>27</v>
      </c>
      <c r="J15" s="106" t="s">
        <v>27</v>
      </c>
      <c r="K15" s="106" t="s">
        <v>27</v>
      </c>
      <c r="L15" s="106" t="s">
        <v>27</v>
      </c>
      <c r="M15" s="104" t="s">
        <v>157</v>
      </c>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row>
    <row r="16" spans="1:81" s="137" customFormat="1" ht="90">
      <c r="A16" s="153">
        <v>4.2</v>
      </c>
      <c r="B16" s="104" t="s">
        <v>67</v>
      </c>
      <c r="C16" s="130" t="s">
        <v>158</v>
      </c>
      <c r="D16" s="154">
        <v>66722000</v>
      </c>
      <c r="E16" s="156">
        <v>84128000</v>
      </c>
      <c r="F16" s="157">
        <v>78479000</v>
      </c>
      <c r="G16" s="154">
        <f t="shared" ref="G16:G42" si="1">SUM(D16:F16)</f>
        <v>229329000</v>
      </c>
      <c r="H16" s="132">
        <f t="shared" si="0"/>
        <v>76443000</v>
      </c>
      <c r="I16" s="106" t="s">
        <v>27</v>
      </c>
      <c r="J16" s="106" t="s">
        <v>27</v>
      </c>
      <c r="K16" s="106" t="s">
        <v>27</v>
      </c>
      <c r="L16" s="106" t="s">
        <v>27</v>
      </c>
      <c r="M16" s="104" t="s">
        <v>159</v>
      </c>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row>
    <row r="17" spans="1:81" s="137" customFormat="1" ht="75">
      <c r="A17" s="153">
        <v>4.3</v>
      </c>
      <c r="B17" s="104" t="s">
        <v>67</v>
      </c>
      <c r="C17" s="130" t="s">
        <v>160</v>
      </c>
      <c r="D17" s="154">
        <v>1189000</v>
      </c>
      <c r="E17" s="156">
        <v>1243000</v>
      </c>
      <c r="F17" s="158">
        <v>1087000</v>
      </c>
      <c r="G17" s="154">
        <f t="shared" si="1"/>
        <v>3519000</v>
      </c>
      <c r="H17" s="132">
        <f t="shared" si="0"/>
        <v>1173000</v>
      </c>
      <c r="I17" s="106" t="s">
        <v>27</v>
      </c>
      <c r="J17" s="106" t="s">
        <v>27</v>
      </c>
      <c r="K17" s="106" t="s">
        <v>27</v>
      </c>
      <c r="L17" s="106" t="s">
        <v>27</v>
      </c>
      <c r="M17" s="104" t="s">
        <v>161</v>
      </c>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row>
    <row r="18" spans="1:81" s="137" customFormat="1" ht="93">
      <c r="A18" s="153">
        <v>4.4000000000000004</v>
      </c>
      <c r="B18" s="104" t="s">
        <v>67</v>
      </c>
      <c r="C18" s="130" t="s">
        <v>162</v>
      </c>
      <c r="D18" s="154">
        <v>6867000</v>
      </c>
      <c r="E18" s="155">
        <v>9005000</v>
      </c>
      <c r="F18" s="155">
        <v>9529000</v>
      </c>
      <c r="G18" s="154">
        <f t="shared" si="1"/>
        <v>25401000</v>
      </c>
      <c r="H18" s="132">
        <f t="shared" si="0"/>
        <v>8467000</v>
      </c>
      <c r="I18" s="106" t="s">
        <v>27</v>
      </c>
      <c r="J18" s="106" t="s">
        <v>27</v>
      </c>
      <c r="K18" s="106" t="s">
        <v>27</v>
      </c>
      <c r="L18" s="106" t="s">
        <v>27</v>
      </c>
      <c r="M18" s="104" t="s">
        <v>1328</v>
      </c>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row>
    <row r="19" spans="1:81" s="137" customFormat="1" ht="75">
      <c r="A19" s="153">
        <v>4.5</v>
      </c>
      <c r="B19" s="104" t="s">
        <v>67</v>
      </c>
      <c r="C19" s="130" t="s">
        <v>163</v>
      </c>
      <c r="D19" s="154">
        <v>5757000</v>
      </c>
      <c r="E19" s="155">
        <v>4104000</v>
      </c>
      <c r="F19" s="158">
        <v>4797000</v>
      </c>
      <c r="G19" s="154">
        <f t="shared" si="1"/>
        <v>14658000</v>
      </c>
      <c r="H19" s="132">
        <f t="shared" si="0"/>
        <v>4886000</v>
      </c>
      <c r="I19" s="106" t="s">
        <v>27</v>
      </c>
      <c r="J19" s="106" t="s">
        <v>27</v>
      </c>
      <c r="K19" s="106" t="s">
        <v>27</v>
      </c>
      <c r="L19" s="106" t="s">
        <v>27</v>
      </c>
      <c r="M19" s="104" t="s">
        <v>164</v>
      </c>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row>
    <row r="20" spans="1:81" s="159" customFormat="1" ht="75.75" thickBot="1">
      <c r="A20" s="153">
        <v>4.5999999999999996</v>
      </c>
      <c r="B20" s="104" t="s">
        <v>67</v>
      </c>
      <c r="C20" s="130" t="s">
        <v>165</v>
      </c>
      <c r="D20" s="154">
        <v>1618958436</v>
      </c>
      <c r="E20" s="155">
        <v>1701061490</v>
      </c>
      <c r="F20" s="155">
        <v>1287243515</v>
      </c>
      <c r="G20" s="154">
        <f t="shared" si="1"/>
        <v>4607263441</v>
      </c>
      <c r="H20" s="132">
        <f t="shared" si="0"/>
        <v>1535754480.3333333</v>
      </c>
      <c r="I20" s="106" t="s">
        <v>27</v>
      </c>
      <c r="J20" s="106" t="s">
        <v>27</v>
      </c>
      <c r="K20" s="106" t="s">
        <v>27</v>
      </c>
      <c r="L20" s="106" t="s">
        <v>27</v>
      </c>
      <c r="M20" s="104" t="s">
        <v>166</v>
      </c>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137"/>
      <c r="BK20" s="137"/>
      <c r="BL20" s="137"/>
      <c r="BM20" s="137"/>
      <c r="BN20" s="137"/>
      <c r="BO20" s="137"/>
      <c r="BP20" s="137"/>
      <c r="BQ20" s="137"/>
      <c r="BR20" s="137"/>
      <c r="BS20" s="137"/>
      <c r="BT20" s="137"/>
      <c r="BU20" s="137"/>
      <c r="BV20" s="137"/>
      <c r="BW20" s="137"/>
      <c r="BX20" s="137"/>
      <c r="BY20" s="137"/>
      <c r="BZ20" s="137"/>
      <c r="CA20" s="137"/>
      <c r="CB20" s="137"/>
      <c r="CC20" s="137"/>
    </row>
    <row r="21" spans="1:81" ht="90">
      <c r="A21" s="160">
        <v>4.7</v>
      </c>
      <c r="B21" s="161" t="s">
        <v>67</v>
      </c>
      <c r="C21" s="162" t="s">
        <v>167</v>
      </c>
      <c r="D21" s="163">
        <v>151876109</v>
      </c>
      <c r="E21" s="164">
        <v>199579028</v>
      </c>
      <c r="F21" s="194">
        <v>210228873</v>
      </c>
      <c r="G21" s="154">
        <f t="shared" si="1"/>
        <v>561684010</v>
      </c>
      <c r="H21" s="132">
        <f t="shared" si="0"/>
        <v>187228003.33333334</v>
      </c>
      <c r="I21" s="165" t="s">
        <v>27</v>
      </c>
      <c r="J21" s="165" t="s">
        <v>27</v>
      </c>
      <c r="K21" s="165" t="s">
        <v>27</v>
      </c>
      <c r="L21" s="165" t="s">
        <v>27</v>
      </c>
      <c r="M21" s="104" t="s">
        <v>168</v>
      </c>
      <c r="N21" s="61"/>
    </row>
    <row r="22" spans="1:81" ht="47.65" customHeight="1">
      <c r="A22" s="103">
        <v>4.8</v>
      </c>
      <c r="B22" s="104" t="s">
        <v>67</v>
      </c>
      <c r="C22" s="130" t="s">
        <v>1329</v>
      </c>
      <c r="D22" s="154">
        <v>7083669</v>
      </c>
      <c r="E22" s="155">
        <v>6980754</v>
      </c>
      <c r="F22" s="155">
        <v>6857962</v>
      </c>
      <c r="G22" s="154">
        <f t="shared" si="1"/>
        <v>20922385</v>
      </c>
      <c r="H22" s="132">
        <f t="shared" si="0"/>
        <v>6974128.333333333</v>
      </c>
      <c r="I22" s="106" t="s">
        <v>27</v>
      </c>
      <c r="J22" s="107" t="s">
        <v>39</v>
      </c>
      <c r="K22" s="107" t="s">
        <v>39</v>
      </c>
      <c r="L22" s="106" t="s">
        <v>27</v>
      </c>
      <c r="M22" s="104" t="s">
        <v>1330</v>
      </c>
    </row>
    <row r="23" spans="1:81" s="138" customFormat="1" ht="15.75">
      <c r="A23" s="166"/>
      <c r="B23" s="167"/>
      <c r="C23" s="162" t="s">
        <v>135</v>
      </c>
      <c r="D23" s="168"/>
      <c r="E23" s="168"/>
      <c r="F23" s="168"/>
      <c r="G23" s="132"/>
      <c r="H23" s="126"/>
      <c r="I23" s="168"/>
      <c r="J23" s="168"/>
      <c r="K23" s="168"/>
      <c r="L23" s="168"/>
      <c r="M23" s="167"/>
      <c r="N23" s="86"/>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137"/>
      <c r="BK23" s="137"/>
      <c r="BL23" s="137"/>
      <c r="BM23" s="137"/>
      <c r="BN23" s="137"/>
      <c r="BO23" s="137"/>
      <c r="BP23" s="137"/>
      <c r="BQ23" s="137"/>
      <c r="BR23" s="137"/>
      <c r="BS23" s="137"/>
      <c r="BT23" s="137"/>
      <c r="BU23" s="137"/>
      <c r="BV23" s="137"/>
      <c r="BW23" s="137"/>
      <c r="BX23" s="137"/>
      <c r="BY23" s="137"/>
      <c r="BZ23" s="137"/>
      <c r="CA23" s="137"/>
      <c r="CB23" s="137"/>
      <c r="CC23" s="137"/>
    </row>
    <row r="24" spans="1:81" s="170" customFormat="1" ht="15.75">
      <c r="A24" s="169">
        <v>5</v>
      </c>
      <c r="B24" s="146"/>
      <c r="C24" s="147" t="s">
        <v>169</v>
      </c>
      <c r="D24" s="132" t="s">
        <v>30</v>
      </c>
      <c r="E24" s="132" t="s">
        <v>30</v>
      </c>
      <c r="F24" s="132" t="s">
        <v>30</v>
      </c>
      <c r="G24" s="132" t="s">
        <v>30</v>
      </c>
      <c r="H24" s="132" t="s">
        <v>30</v>
      </c>
      <c r="I24" s="106" t="s">
        <v>27</v>
      </c>
      <c r="J24" s="106" t="s">
        <v>27</v>
      </c>
      <c r="K24" s="106" t="s">
        <v>27</v>
      </c>
      <c r="L24" s="106" t="s">
        <v>27</v>
      </c>
      <c r="M24" s="146"/>
      <c r="N24" s="128"/>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51"/>
      <c r="BK24" s="151"/>
      <c r="BL24" s="151"/>
      <c r="BM24" s="151"/>
      <c r="BN24" s="151"/>
      <c r="BO24" s="151"/>
      <c r="BP24" s="151"/>
      <c r="BQ24" s="151"/>
      <c r="BR24" s="151"/>
      <c r="BS24" s="151"/>
      <c r="BT24" s="151"/>
      <c r="BU24" s="151"/>
      <c r="BV24" s="151"/>
      <c r="BW24" s="151"/>
      <c r="BX24" s="151"/>
      <c r="BY24" s="151"/>
      <c r="BZ24" s="151"/>
      <c r="CA24" s="151"/>
      <c r="CB24" s="151"/>
      <c r="CC24" s="151"/>
    </row>
    <row r="25" spans="1:81" ht="105">
      <c r="A25" s="103">
        <v>5.0999999999999996</v>
      </c>
      <c r="B25" s="104" t="s">
        <v>67</v>
      </c>
      <c r="C25" s="130" t="s">
        <v>170</v>
      </c>
      <c r="D25" s="132">
        <v>40000</v>
      </c>
      <c r="E25" s="132">
        <v>50000</v>
      </c>
      <c r="F25" s="132">
        <v>50000</v>
      </c>
      <c r="G25" s="132">
        <f t="shared" si="1"/>
        <v>140000</v>
      </c>
      <c r="H25" s="132">
        <f t="shared" si="0"/>
        <v>46666.666666666664</v>
      </c>
      <c r="I25" s="107" t="s">
        <v>39</v>
      </c>
      <c r="J25" s="107" t="s">
        <v>39</v>
      </c>
      <c r="K25" s="107" t="s">
        <v>39</v>
      </c>
      <c r="L25" s="106" t="s">
        <v>27</v>
      </c>
      <c r="M25" s="104" t="s">
        <v>171</v>
      </c>
    </row>
    <row r="26" spans="1:81" ht="120">
      <c r="A26" s="103">
        <v>5.2</v>
      </c>
      <c r="B26" s="104" t="s">
        <v>67</v>
      </c>
      <c r="C26" s="130" t="s">
        <v>172</v>
      </c>
      <c r="D26" s="132">
        <v>2000000</v>
      </c>
      <c r="E26" s="132">
        <v>2000000</v>
      </c>
      <c r="F26" s="132">
        <v>2000000</v>
      </c>
      <c r="G26" s="132">
        <f t="shared" si="1"/>
        <v>6000000</v>
      </c>
      <c r="H26" s="132">
        <f t="shared" si="0"/>
        <v>2000000</v>
      </c>
      <c r="I26" s="106" t="s">
        <v>27</v>
      </c>
      <c r="J26" s="106" t="s">
        <v>27</v>
      </c>
      <c r="K26" s="106" t="s">
        <v>27</v>
      </c>
      <c r="L26" s="106" t="s">
        <v>27</v>
      </c>
      <c r="M26" s="104" t="s">
        <v>173</v>
      </c>
    </row>
    <row r="27" spans="1:81" s="138" customFormat="1" ht="15.75">
      <c r="A27" s="133"/>
      <c r="B27" s="134"/>
      <c r="C27" s="130" t="s">
        <v>135</v>
      </c>
      <c r="D27" s="135"/>
      <c r="E27" s="135"/>
      <c r="F27" s="135"/>
      <c r="G27" s="132"/>
      <c r="H27" s="126"/>
      <c r="I27" s="135"/>
      <c r="J27" s="135"/>
      <c r="K27" s="135"/>
      <c r="L27" s="135"/>
      <c r="M27" s="134"/>
      <c r="N27" s="86"/>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137"/>
      <c r="BK27" s="137"/>
      <c r="BL27" s="137"/>
      <c r="BM27" s="137"/>
      <c r="BN27" s="137"/>
      <c r="BO27" s="137"/>
      <c r="BP27" s="137"/>
      <c r="BQ27" s="137"/>
      <c r="BR27" s="137"/>
      <c r="BS27" s="137"/>
      <c r="BT27" s="137"/>
      <c r="BU27" s="137"/>
      <c r="BV27" s="137"/>
      <c r="BW27" s="137"/>
      <c r="BX27" s="137"/>
      <c r="BY27" s="137"/>
      <c r="BZ27" s="137"/>
      <c r="CA27" s="137"/>
      <c r="CB27" s="137"/>
      <c r="CC27" s="137"/>
    </row>
    <row r="28" spans="1:81" s="170" customFormat="1" ht="15.75">
      <c r="A28" s="171">
        <v>6</v>
      </c>
      <c r="B28" s="150"/>
      <c r="C28" s="125" t="s">
        <v>174</v>
      </c>
      <c r="D28" s="132" t="s">
        <v>30</v>
      </c>
      <c r="E28" s="132" t="s">
        <v>30</v>
      </c>
      <c r="F28" s="132" t="s">
        <v>30</v>
      </c>
      <c r="G28" s="132" t="s">
        <v>30</v>
      </c>
      <c r="H28" s="132" t="s">
        <v>30</v>
      </c>
      <c r="I28" s="106" t="s">
        <v>27</v>
      </c>
      <c r="J28" s="106" t="s">
        <v>27</v>
      </c>
      <c r="K28" s="106" t="s">
        <v>27</v>
      </c>
      <c r="L28" s="106" t="s">
        <v>27</v>
      </c>
      <c r="M28" s="150"/>
      <c r="N28" s="128"/>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51"/>
      <c r="BK28" s="151"/>
      <c r="BL28" s="151"/>
      <c r="BM28" s="151"/>
      <c r="BN28" s="151"/>
      <c r="BO28" s="151"/>
      <c r="BP28" s="151"/>
      <c r="BQ28" s="151"/>
      <c r="BR28" s="151"/>
      <c r="BS28" s="151"/>
      <c r="BT28" s="151"/>
      <c r="BU28" s="151"/>
      <c r="BV28" s="151"/>
      <c r="BW28" s="151"/>
      <c r="BX28" s="151"/>
      <c r="BY28" s="151"/>
      <c r="BZ28" s="151"/>
      <c r="CA28" s="151"/>
      <c r="CB28" s="151"/>
      <c r="CC28" s="151"/>
    </row>
    <row r="29" spans="1:81" ht="135">
      <c r="A29" s="103">
        <v>6.1</v>
      </c>
      <c r="B29" s="104" t="s">
        <v>67</v>
      </c>
      <c r="C29" s="130" t="s">
        <v>175</v>
      </c>
      <c r="D29" s="132">
        <v>915144</v>
      </c>
      <c r="E29" s="132">
        <v>801092</v>
      </c>
      <c r="F29" s="132">
        <v>2430930</v>
      </c>
      <c r="G29" s="132">
        <f t="shared" si="1"/>
        <v>4147166</v>
      </c>
      <c r="H29" s="132">
        <f t="shared" si="0"/>
        <v>1382388.6666666667</v>
      </c>
      <c r="I29" s="106" t="s">
        <v>27</v>
      </c>
      <c r="J29" s="106" t="s">
        <v>27</v>
      </c>
      <c r="K29" s="106" t="s">
        <v>27</v>
      </c>
      <c r="L29" s="106" t="s">
        <v>27</v>
      </c>
      <c r="M29" s="104" t="s">
        <v>176</v>
      </c>
    </row>
    <row r="30" spans="1:81" ht="195">
      <c r="A30" s="103">
        <v>6.2</v>
      </c>
      <c r="B30" s="104" t="s">
        <v>67</v>
      </c>
      <c r="C30" s="130" t="s">
        <v>177</v>
      </c>
      <c r="D30" s="132">
        <v>3718259</v>
      </c>
      <c r="E30" s="132">
        <v>3972458</v>
      </c>
      <c r="F30" s="132">
        <v>4957867</v>
      </c>
      <c r="G30" s="132">
        <f t="shared" si="1"/>
        <v>12648584</v>
      </c>
      <c r="H30" s="132">
        <f t="shared" si="0"/>
        <v>4216194.666666667</v>
      </c>
      <c r="I30" s="106" t="s">
        <v>27</v>
      </c>
      <c r="J30" s="107" t="s">
        <v>39</v>
      </c>
      <c r="K30" s="107" t="s">
        <v>39</v>
      </c>
      <c r="L30" s="106" t="s">
        <v>27</v>
      </c>
      <c r="M30" s="104" t="s">
        <v>178</v>
      </c>
    </row>
    <row r="31" spans="1:81" s="138" customFormat="1" ht="15.75">
      <c r="A31" s="166"/>
      <c r="B31" s="167"/>
      <c r="C31" s="162" t="s">
        <v>135</v>
      </c>
      <c r="D31" s="168"/>
      <c r="E31" s="168"/>
      <c r="F31" s="168"/>
      <c r="G31" s="132"/>
      <c r="H31" s="126"/>
      <c r="I31" s="168"/>
      <c r="J31" s="168"/>
      <c r="K31" s="168"/>
      <c r="L31" s="168"/>
      <c r="M31" s="167"/>
      <c r="N31" s="86"/>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137"/>
      <c r="BK31" s="137"/>
      <c r="BL31" s="137"/>
      <c r="BM31" s="137"/>
      <c r="BN31" s="137"/>
      <c r="BO31" s="137"/>
      <c r="BP31" s="137"/>
      <c r="BQ31" s="137"/>
      <c r="BR31" s="137"/>
      <c r="BS31" s="137"/>
      <c r="BT31" s="137"/>
      <c r="BU31" s="137"/>
      <c r="BV31" s="137"/>
      <c r="BW31" s="137"/>
      <c r="BX31" s="137"/>
      <c r="BY31" s="137"/>
      <c r="BZ31" s="137"/>
      <c r="CA31" s="137"/>
      <c r="CB31" s="137"/>
      <c r="CC31" s="137"/>
    </row>
    <row r="32" spans="1:81" s="170" customFormat="1" ht="15.75">
      <c r="A32" s="169">
        <v>7</v>
      </c>
      <c r="B32" s="146"/>
      <c r="C32" s="147" t="s">
        <v>179</v>
      </c>
      <c r="D32" s="132" t="s">
        <v>30</v>
      </c>
      <c r="E32" s="132" t="s">
        <v>30</v>
      </c>
      <c r="F32" s="132" t="s">
        <v>30</v>
      </c>
      <c r="G32" s="132" t="s">
        <v>30</v>
      </c>
      <c r="H32" s="132" t="s">
        <v>30</v>
      </c>
      <c r="I32" s="106" t="s">
        <v>27</v>
      </c>
      <c r="J32" s="106" t="s">
        <v>27</v>
      </c>
      <c r="K32" s="106" t="s">
        <v>27</v>
      </c>
      <c r="L32" s="106" t="s">
        <v>27</v>
      </c>
      <c r="M32" s="146"/>
      <c r="N32" s="128"/>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51"/>
      <c r="BK32" s="151"/>
      <c r="BL32" s="151"/>
      <c r="BM32" s="151"/>
      <c r="BN32" s="151"/>
      <c r="BO32" s="151"/>
      <c r="BP32" s="151"/>
      <c r="BQ32" s="151"/>
      <c r="BR32" s="151"/>
      <c r="BS32" s="151"/>
      <c r="BT32" s="151"/>
      <c r="BU32" s="151"/>
      <c r="BV32" s="151"/>
      <c r="BW32" s="151"/>
      <c r="BX32" s="151"/>
      <c r="BY32" s="151"/>
      <c r="BZ32" s="151"/>
      <c r="CA32" s="151"/>
      <c r="CB32" s="151"/>
      <c r="CC32" s="151"/>
    </row>
    <row r="33" spans="1:81" ht="45">
      <c r="A33" s="103">
        <v>7.1</v>
      </c>
      <c r="B33" s="104" t="s">
        <v>67</v>
      </c>
      <c r="C33" s="130" t="s">
        <v>180</v>
      </c>
      <c r="D33" s="132">
        <v>220000</v>
      </c>
      <c r="E33" s="132">
        <v>219417</v>
      </c>
      <c r="F33" s="132">
        <v>229710</v>
      </c>
      <c r="G33" s="132">
        <f t="shared" si="1"/>
        <v>669127</v>
      </c>
      <c r="H33" s="132">
        <f t="shared" si="0"/>
        <v>223042.33333333334</v>
      </c>
      <c r="I33" s="106" t="s">
        <v>27</v>
      </c>
      <c r="J33" s="107" t="s">
        <v>39</v>
      </c>
      <c r="K33" s="107" t="s">
        <v>39</v>
      </c>
      <c r="L33" s="106" t="s">
        <v>27</v>
      </c>
      <c r="M33" s="104" t="s">
        <v>181</v>
      </c>
    </row>
    <row r="34" spans="1:81" ht="75">
      <c r="A34" s="103">
        <v>7.2</v>
      </c>
      <c r="B34" s="104" t="s">
        <v>67</v>
      </c>
      <c r="C34" s="130" t="s">
        <v>182</v>
      </c>
      <c r="D34" s="132">
        <v>3200000</v>
      </c>
      <c r="E34" s="132">
        <v>10600000</v>
      </c>
      <c r="F34" s="132">
        <v>25800000</v>
      </c>
      <c r="G34" s="132">
        <f t="shared" si="1"/>
        <v>39600000</v>
      </c>
      <c r="H34" s="132">
        <f t="shared" si="0"/>
        <v>13200000</v>
      </c>
      <c r="I34" s="106" t="s">
        <v>27</v>
      </c>
      <c r="J34" s="106" t="s">
        <v>27</v>
      </c>
      <c r="K34" s="106" t="s">
        <v>27</v>
      </c>
      <c r="L34" s="106" t="s">
        <v>27</v>
      </c>
      <c r="M34" s="104" t="s">
        <v>183</v>
      </c>
    </row>
    <row r="35" spans="1:81" s="138" customFormat="1" ht="15.75">
      <c r="A35" s="166"/>
      <c r="B35" s="167"/>
      <c r="C35" s="162" t="s">
        <v>135</v>
      </c>
      <c r="D35" s="168"/>
      <c r="E35" s="168"/>
      <c r="F35" s="168"/>
      <c r="G35" s="132"/>
      <c r="H35" s="126"/>
      <c r="I35" s="168"/>
      <c r="J35" s="168"/>
      <c r="K35" s="168"/>
      <c r="L35" s="168"/>
      <c r="M35" s="167"/>
      <c r="N35" s="86"/>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137"/>
      <c r="BK35" s="137"/>
      <c r="BL35" s="137"/>
      <c r="BM35" s="137"/>
      <c r="BN35" s="137"/>
      <c r="BO35" s="137"/>
      <c r="BP35" s="137"/>
      <c r="BQ35" s="137"/>
      <c r="BR35" s="137"/>
      <c r="BS35" s="137"/>
      <c r="BT35" s="137"/>
      <c r="BU35" s="137"/>
      <c r="BV35" s="137"/>
      <c r="BW35" s="137"/>
      <c r="BX35" s="137"/>
      <c r="BY35" s="137"/>
      <c r="BZ35" s="137"/>
      <c r="CA35" s="137"/>
      <c r="CB35" s="137"/>
      <c r="CC35" s="137"/>
    </row>
    <row r="36" spans="1:81" s="57" customFormat="1" ht="31.5">
      <c r="A36" s="102">
        <v>8</v>
      </c>
      <c r="B36" s="124" t="s">
        <v>57</v>
      </c>
      <c r="C36" s="125" t="s">
        <v>184</v>
      </c>
      <c r="D36" s="126" t="s">
        <v>30</v>
      </c>
      <c r="E36" s="126" t="s">
        <v>30</v>
      </c>
      <c r="F36" s="126" t="s">
        <v>30</v>
      </c>
      <c r="G36" s="126" t="s">
        <v>30</v>
      </c>
      <c r="H36" s="126" t="s">
        <v>30</v>
      </c>
      <c r="I36" s="127" t="s">
        <v>27</v>
      </c>
      <c r="J36" s="127" t="s">
        <v>27</v>
      </c>
      <c r="K36" s="127" t="s">
        <v>27</v>
      </c>
      <c r="L36" s="127" t="s">
        <v>27</v>
      </c>
      <c r="M36" s="124"/>
      <c r="N36" s="128"/>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90"/>
      <c r="BK36" s="90"/>
      <c r="BL36" s="90"/>
      <c r="BM36" s="90"/>
      <c r="BN36" s="90"/>
      <c r="BO36" s="90"/>
      <c r="BP36" s="90"/>
      <c r="BQ36" s="90"/>
      <c r="BR36" s="90"/>
      <c r="BS36" s="90"/>
      <c r="BT36" s="90"/>
      <c r="BU36" s="90"/>
      <c r="BV36" s="90"/>
      <c r="BW36" s="90"/>
      <c r="BX36" s="90"/>
      <c r="BY36" s="90"/>
      <c r="BZ36" s="90"/>
      <c r="CA36" s="90"/>
      <c r="CB36" s="90"/>
      <c r="CC36" s="90"/>
    </row>
    <row r="37" spans="1:81" ht="30">
      <c r="A37" s="103">
        <v>8.01</v>
      </c>
      <c r="B37" s="104" t="s">
        <v>67</v>
      </c>
      <c r="C37" s="130" t="s">
        <v>185</v>
      </c>
      <c r="D37" s="132">
        <v>680000</v>
      </c>
      <c r="E37" s="132">
        <v>730000</v>
      </c>
      <c r="F37" s="132">
        <v>700000</v>
      </c>
      <c r="G37" s="132">
        <f t="shared" si="1"/>
        <v>2110000</v>
      </c>
      <c r="H37" s="132">
        <f t="shared" si="0"/>
        <v>703333.33333333337</v>
      </c>
      <c r="I37" s="106" t="s">
        <v>27</v>
      </c>
      <c r="J37" s="106" t="s">
        <v>27</v>
      </c>
      <c r="K37" s="106" t="s">
        <v>27</v>
      </c>
      <c r="L37" s="106" t="s">
        <v>27</v>
      </c>
      <c r="M37" s="104" t="s">
        <v>186</v>
      </c>
    </row>
    <row r="38" spans="1:81" ht="48">
      <c r="A38" s="103">
        <v>8.02</v>
      </c>
      <c r="B38" s="104" t="s">
        <v>67</v>
      </c>
      <c r="C38" s="130" t="s">
        <v>187</v>
      </c>
      <c r="D38" s="132">
        <v>5200000</v>
      </c>
      <c r="E38" s="132">
        <v>6200000</v>
      </c>
      <c r="F38" s="132">
        <v>5600000</v>
      </c>
      <c r="G38" s="132">
        <f t="shared" si="1"/>
        <v>17000000</v>
      </c>
      <c r="H38" s="132">
        <f t="shared" si="0"/>
        <v>5666666.666666667</v>
      </c>
      <c r="I38" s="106" t="s">
        <v>27</v>
      </c>
      <c r="J38" s="106" t="s">
        <v>27</v>
      </c>
      <c r="K38" s="106" t="s">
        <v>27</v>
      </c>
      <c r="L38" s="106" t="s">
        <v>27</v>
      </c>
      <c r="M38" s="104" t="s">
        <v>1331</v>
      </c>
    </row>
    <row r="39" spans="1:81" ht="30">
      <c r="A39" s="103">
        <v>8.0299999999999994</v>
      </c>
      <c r="B39" s="104" t="s">
        <v>67</v>
      </c>
      <c r="C39" s="130" t="s">
        <v>188</v>
      </c>
      <c r="D39" s="132">
        <v>3400000</v>
      </c>
      <c r="E39" s="132">
        <v>3900000</v>
      </c>
      <c r="F39" s="132">
        <v>3700000</v>
      </c>
      <c r="G39" s="132">
        <f t="shared" si="1"/>
        <v>11000000</v>
      </c>
      <c r="H39" s="132">
        <f t="shared" si="0"/>
        <v>3666666.6666666665</v>
      </c>
      <c r="I39" s="106" t="s">
        <v>27</v>
      </c>
      <c r="J39" s="106" t="s">
        <v>27</v>
      </c>
      <c r="K39" s="106" t="s">
        <v>27</v>
      </c>
      <c r="L39" s="106" t="s">
        <v>27</v>
      </c>
      <c r="M39" s="104" t="s">
        <v>189</v>
      </c>
    </row>
    <row r="40" spans="1:81" ht="45">
      <c r="A40" s="103">
        <v>8.0399999999999991</v>
      </c>
      <c r="B40" s="104" t="s">
        <v>67</v>
      </c>
      <c r="C40" s="130" t="s">
        <v>190</v>
      </c>
      <c r="D40" s="132">
        <v>2600000</v>
      </c>
      <c r="E40" s="132">
        <v>2700000</v>
      </c>
      <c r="F40" s="132">
        <v>2700000</v>
      </c>
      <c r="G40" s="132">
        <f t="shared" si="1"/>
        <v>8000000</v>
      </c>
      <c r="H40" s="132">
        <f t="shared" si="0"/>
        <v>2666666.6666666665</v>
      </c>
      <c r="I40" s="106" t="s">
        <v>27</v>
      </c>
      <c r="J40" s="106" t="s">
        <v>27</v>
      </c>
      <c r="K40" s="106" t="s">
        <v>27</v>
      </c>
      <c r="L40" s="106" t="s">
        <v>27</v>
      </c>
      <c r="M40" s="104" t="s">
        <v>191</v>
      </c>
    </row>
    <row r="41" spans="1:81" ht="45">
      <c r="A41" s="103">
        <v>8.0500000000000007</v>
      </c>
      <c r="B41" s="104" t="s">
        <v>67</v>
      </c>
      <c r="C41" s="130" t="s">
        <v>192</v>
      </c>
      <c r="D41" s="132">
        <v>17700000</v>
      </c>
      <c r="E41" s="132">
        <v>30300000</v>
      </c>
      <c r="F41" s="132">
        <v>21700000</v>
      </c>
      <c r="G41" s="132">
        <f t="shared" si="1"/>
        <v>69700000</v>
      </c>
      <c r="H41" s="132">
        <f t="shared" si="0"/>
        <v>23233333.333333332</v>
      </c>
      <c r="I41" s="106" t="s">
        <v>27</v>
      </c>
      <c r="J41" s="106" t="s">
        <v>27</v>
      </c>
      <c r="K41" s="106" t="s">
        <v>27</v>
      </c>
      <c r="L41" s="106" t="s">
        <v>27</v>
      </c>
      <c r="M41" s="104" t="s">
        <v>193</v>
      </c>
    </row>
    <row r="42" spans="1:81" ht="45">
      <c r="A42" s="103">
        <v>8.06</v>
      </c>
      <c r="B42" s="104" t="s">
        <v>67</v>
      </c>
      <c r="C42" s="130" t="s">
        <v>194</v>
      </c>
      <c r="D42" s="132">
        <v>800000</v>
      </c>
      <c r="E42" s="132">
        <v>800000</v>
      </c>
      <c r="F42" s="132">
        <v>800000</v>
      </c>
      <c r="G42" s="132">
        <f t="shared" si="1"/>
        <v>2400000</v>
      </c>
      <c r="H42" s="132">
        <f t="shared" si="0"/>
        <v>800000</v>
      </c>
      <c r="I42" s="106" t="s">
        <v>27</v>
      </c>
      <c r="J42" s="106" t="s">
        <v>27</v>
      </c>
      <c r="K42" s="107" t="s">
        <v>39</v>
      </c>
      <c r="L42" s="106" t="s">
        <v>27</v>
      </c>
      <c r="M42" s="104" t="s">
        <v>195</v>
      </c>
    </row>
    <row r="43" spans="1:81" ht="45">
      <c r="A43" s="103">
        <v>8.07</v>
      </c>
      <c r="B43" s="104" t="s">
        <v>67</v>
      </c>
      <c r="C43" s="130" t="s">
        <v>196</v>
      </c>
      <c r="D43" s="132" t="s">
        <v>30</v>
      </c>
      <c r="E43" s="132" t="s">
        <v>30</v>
      </c>
      <c r="F43" s="132" t="s">
        <v>30</v>
      </c>
      <c r="G43" s="132" t="s">
        <v>30</v>
      </c>
      <c r="H43" s="132" t="s">
        <v>30</v>
      </c>
      <c r="I43" s="106" t="s">
        <v>27</v>
      </c>
      <c r="J43" s="107" t="s">
        <v>39</v>
      </c>
      <c r="K43" s="107" t="s">
        <v>39</v>
      </c>
      <c r="L43" s="106" t="s">
        <v>27</v>
      </c>
      <c r="M43" s="104" t="s">
        <v>197</v>
      </c>
    </row>
    <row r="44" spans="1:81" ht="75">
      <c r="A44" s="103">
        <v>8.08</v>
      </c>
      <c r="B44" s="104" t="s">
        <v>67</v>
      </c>
      <c r="C44" s="130" t="s">
        <v>198</v>
      </c>
      <c r="D44" s="132" t="s">
        <v>30</v>
      </c>
      <c r="E44" s="132" t="s">
        <v>30</v>
      </c>
      <c r="F44" s="132" t="s">
        <v>30</v>
      </c>
      <c r="G44" s="132" t="s">
        <v>30</v>
      </c>
      <c r="H44" s="132" t="s">
        <v>30</v>
      </c>
      <c r="I44" s="106" t="s">
        <v>27</v>
      </c>
      <c r="J44" s="107" t="s">
        <v>39</v>
      </c>
      <c r="K44" s="107" t="s">
        <v>39</v>
      </c>
      <c r="L44" s="106" t="s">
        <v>27</v>
      </c>
      <c r="M44" s="104" t="s">
        <v>199</v>
      </c>
    </row>
    <row r="45" spans="1:81" ht="75">
      <c r="A45" s="103">
        <v>8.09</v>
      </c>
      <c r="B45" s="104" t="s">
        <v>67</v>
      </c>
      <c r="C45" s="130" t="s">
        <v>200</v>
      </c>
      <c r="D45" s="132" t="s">
        <v>30</v>
      </c>
      <c r="E45" s="132" t="s">
        <v>30</v>
      </c>
      <c r="F45" s="132" t="s">
        <v>30</v>
      </c>
      <c r="G45" s="132" t="s">
        <v>30</v>
      </c>
      <c r="H45" s="132" t="s">
        <v>30</v>
      </c>
      <c r="I45" s="106" t="s">
        <v>27</v>
      </c>
      <c r="J45" s="107" t="s">
        <v>39</v>
      </c>
      <c r="K45" s="107" t="s">
        <v>39</v>
      </c>
      <c r="L45" s="106" t="s">
        <v>27</v>
      </c>
      <c r="M45" s="104" t="s">
        <v>201</v>
      </c>
    </row>
    <row r="46" spans="1:81" ht="90">
      <c r="A46" s="103">
        <v>8.1</v>
      </c>
      <c r="B46" s="104" t="s">
        <v>67</v>
      </c>
      <c r="C46" s="130" t="s">
        <v>202</v>
      </c>
      <c r="D46" s="132" t="s">
        <v>30</v>
      </c>
      <c r="E46" s="132" t="s">
        <v>30</v>
      </c>
      <c r="F46" s="132" t="s">
        <v>30</v>
      </c>
      <c r="G46" s="132" t="s">
        <v>30</v>
      </c>
      <c r="H46" s="132" t="s">
        <v>30</v>
      </c>
      <c r="I46" s="106" t="s">
        <v>27</v>
      </c>
      <c r="J46" s="106" t="s">
        <v>27</v>
      </c>
      <c r="K46" s="106" t="s">
        <v>27</v>
      </c>
      <c r="L46" s="106" t="s">
        <v>27</v>
      </c>
      <c r="M46" s="104" t="s">
        <v>203</v>
      </c>
    </row>
    <row r="47" spans="1:81" ht="30">
      <c r="A47" s="103">
        <v>8.11</v>
      </c>
      <c r="B47" s="104" t="s">
        <v>67</v>
      </c>
      <c r="C47" s="130" t="s">
        <v>204</v>
      </c>
      <c r="D47" s="132" t="s">
        <v>30</v>
      </c>
      <c r="E47" s="132" t="s">
        <v>30</v>
      </c>
      <c r="F47" s="132" t="s">
        <v>30</v>
      </c>
      <c r="G47" s="132" t="s">
        <v>30</v>
      </c>
      <c r="H47" s="132" t="s">
        <v>30</v>
      </c>
      <c r="I47" s="106" t="s">
        <v>27</v>
      </c>
      <c r="J47" s="106" t="s">
        <v>27</v>
      </c>
      <c r="K47" s="106" t="s">
        <v>27</v>
      </c>
      <c r="L47" s="106" t="s">
        <v>27</v>
      </c>
      <c r="M47" s="172" t="s">
        <v>205</v>
      </c>
    </row>
    <row r="48" spans="1:81" ht="30">
      <c r="A48" s="103">
        <v>8.1199999999999992</v>
      </c>
      <c r="B48" s="104" t="s">
        <v>67</v>
      </c>
      <c r="C48" s="130" t="s">
        <v>206</v>
      </c>
      <c r="D48" s="132" t="s">
        <v>30</v>
      </c>
      <c r="E48" s="132" t="s">
        <v>30</v>
      </c>
      <c r="F48" s="132" t="s">
        <v>30</v>
      </c>
      <c r="G48" s="132" t="s">
        <v>30</v>
      </c>
      <c r="H48" s="132" t="s">
        <v>30</v>
      </c>
      <c r="I48" s="106" t="s">
        <v>27</v>
      </c>
      <c r="J48" s="107" t="s">
        <v>39</v>
      </c>
      <c r="K48" s="107" t="s">
        <v>39</v>
      </c>
      <c r="L48" s="106" t="s">
        <v>27</v>
      </c>
      <c r="M48" s="104" t="s">
        <v>207</v>
      </c>
    </row>
    <row r="49" spans="1:81" ht="30">
      <c r="A49" s="103">
        <v>8.1300000000000008</v>
      </c>
      <c r="B49" s="104" t="s">
        <v>67</v>
      </c>
      <c r="C49" s="130" t="s">
        <v>208</v>
      </c>
      <c r="D49" s="132" t="s">
        <v>30</v>
      </c>
      <c r="E49" s="132" t="s">
        <v>30</v>
      </c>
      <c r="F49" s="132" t="s">
        <v>30</v>
      </c>
      <c r="G49" s="132" t="s">
        <v>30</v>
      </c>
      <c r="H49" s="132" t="s">
        <v>30</v>
      </c>
      <c r="I49" s="106" t="s">
        <v>27</v>
      </c>
      <c r="J49" s="106" t="s">
        <v>27</v>
      </c>
      <c r="K49" s="106" t="s">
        <v>27</v>
      </c>
      <c r="L49" s="106" t="s">
        <v>27</v>
      </c>
      <c r="M49" s="104" t="s">
        <v>209</v>
      </c>
    </row>
    <row r="50" spans="1:81" ht="45">
      <c r="A50" s="103">
        <v>8.14</v>
      </c>
      <c r="B50" s="104" t="s">
        <v>67</v>
      </c>
      <c r="C50" s="130" t="s">
        <v>210</v>
      </c>
      <c r="D50" s="132">
        <v>18000000</v>
      </c>
      <c r="E50" s="132">
        <v>18000000</v>
      </c>
      <c r="F50" s="132">
        <v>18000000</v>
      </c>
      <c r="G50" s="132">
        <f>SUM(D50:F50)</f>
        <v>54000000</v>
      </c>
      <c r="H50" s="132">
        <f t="shared" si="0"/>
        <v>18000000</v>
      </c>
      <c r="I50" s="106" t="s">
        <v>27</v>
      </c>
      <c r="J50" s="106" t="s">
        <v>27</v>
      </c>
      <c r="K50" s="106" t="s">
        <v>27</v>
      </c>
      <c r="L50" s="106" t="s">
        <v>27</v>
      </c>
      <c r="M50" s="104" t="s">
        <v>211</v>
      </c>
    </row>
    <row r="51" spans="1:81" ht="30">
      <c r="A51" s="103">
        <v>8.15</v>
      </c>
      <c r="B51" s="104" t="s">
        <v>67</v>
      </c>
      <c r="C51" s="130" t="s">
        <v>212</v>
      </c>
      <c r="D51" s="132">
        <v>15000000</v>
      </c>
      <c r="E51" s="132">
        <v>15000000</v>
      </c>
      <c r="F51" s="132">
        <v>15000000</v>
      </c>
      <c r="G51" s="132">
        <f t="shared" ref="G51:G66" si="2">SUM(D51:F51)</f>
        <v>45000000</v>
      </c>
      <c r="H51" s="132">
        <f t="shared" si="0"/>
        <v>15000000</v>
      </c>
      <c r="I51" s="106" t="s">
        <v>27</v>
      </c>
      <c r="J51" s="106" t="s">
        <v>27</v>
      </c>
      <c r="K51" s="106" t="s">
        <v>27</v>
      </c>
      <c r="L51" s="106" t="s">
        <v>27</v>
      </c>
      <c r="M51" s="104" t="s">
        <v>213</v>
      </c>
    </row>
    <row r="52" spans="1:81" ht="60">
      <c r="A52" s="103">
        <v>8.16</v>
      </c>
      <c r="B52" s="104" t="s">
        <v>67</v>
      </c>
      <c r="C52" s="130" t="s">
        <v>214</v>
      </c>
      <c r="D52" s="132">
        <v>1500000</v>
      </c>
      <c r="E52" s="132">
        <v>1500000</v>
      </c>
      <c r="F52" s="132">
        <v>1500000</v>
      </c>
      <c r="G52" s="132">
        <f t="shared" si="2"/>
        <v>4500000</v>
      </c>
      <c r="H52" s="132">
        <f t="shared" si="0"/>
        <v>1500000</v>
      </c>
      <c r="I52" s="106" t="s">
        <v>27</v>
      </c>
      <c r="J52" s="106" t="s">
        <v>27</v>
      </c>
      <c r="K52" s="106" t="s">
        <v>27</v>
      </c>
      <c r="L52" s="106" t="s">
        <v>27</v>
      </c>
      <c r="M52" s="104" t="s">
        <v>1332</v>
      </c>
    </row>
    <row r="53" spans="1:81" ht="45">
      <c r="A53" s="103">
        <v>8.17</v>
      </c>
      <c r="B53" s="104" t="s">
        <v>67</v>
      </c>
      <c r="C53" s="130" t="s">
        <v>215</v>
      </c>
      <c r="D53" s="132">
        <v>1000000</v>
      </c>
      <c r="E53" s="132">
        <v>1000000</v>
      </c>
      <c r="F53" s="132">
        <v>1000000</v>
      </c>
      <c r="G53" s="132">
        <f t="shared" si="2"/>
        <v>3000000</v>
      </c>
      <c r="H53" s="132">
        <f t="shared" si="0"/>
        <v>1000000</v>
      </c>
      <c r="I53" s="106" t="s">
        <v>27</v>
      </c>
      <c r="J53" s="107" t="s">
        <v>39</v>
      </c>
      <c r="K53" s="107" t="s">
        <v>39</v>
      </c>
      <c r="L53" s="106" t="s">
        <v>27</v>
      </c>
      <c r="M53" s="104" t="s">
        <v>216</v>
      </c>
    </row>
    <row r="54" spans="1:81" ht="60">
      <c r="A54" s="103">
        <v>8.18</v>
      </c>
      <c r="B54" s="104" t="s">
        <v>67</v>
      </c>
      <c r="C54" s="130" t="s">
        <v>217</v>
      </c>
      <c r="D54" s="132" t="s">
        <v>30</v>
      </c>
      <c r="E54" s="132" t="s">
        <v>30</v>
      </c>
      <c r="F54" s="132" t="s">
        <v>30</v>
      </c>
      <c r="G54" s="132" t="s">
        <v>30</v>
      </c>
      <c r="H54" s="132" t="s">
        <v>30</v>
      </c>
      <c r="I54" s="106" t="s">
        <v>27</v>
      </c>
      <c r="J54" s="106" t="s">
        <v>27</v>
      </c>
      <c r="K54" s="106" t="s">
        <v>27</v>
      </c>
      <c r="L54" s="106" t="s">
        <v>27</v>
      </c>
      <c r="M54" s="104" t="s">
        <v>218</v>
      </c>
    </row>
    <row r="55" spans="1:81" ht="30">
      <c r="A55" s="103">
        <v>8.19</v>
      </c>
      <c r="B55" s="104" t="s">
        <v>67</v>
      </c>
      <c r="C55" s="130" t="s">
        <v>219</v>
      </c>
      <c r="D55" s="132" t="s">
        <v>30</v>
      </c>
      <c r="E55" s="132" t="s">
        <v>30</v>
      </c>
      <c r="F55" s="132" t="s">
        <v>30</v>
      </c>
      <c r="G55" s="132" t="s">
        <v>30</v>
      </c>
      <c r="H55" s="132" t="s">
        <v>30</v>
      </c>
      <c r="I55" s="106" t="s">
        <v>27</v>
      </c>
      <c r="J55" s="106" t="s">
        <v>27</v>
      </c>
      <c r="K55" s="106" t="s">
        <v>27</v>
      </c>
      <c r="L55" s="106" t="s">
        <v>27</v>
      </c>
      <c r="M55" s="104" t="s">
        <v>220</v>
      </c>
    </row>
    <row r="56" spans="1:81" ht="90">
      <c r="A56" s="103">
        <v>8.1999999999999993</v>
      </c>
      <c r="B56" s="104" t="s">
        <v>67</v>
      </c>
      <c r="C56" s="130" t="s">
        <v>221</v>
      </c>
      <c r="D56" s="132" t="s">
        <v>30</v>
      </c>
      <c r="E56" s="132" t="s">
        <v>30</v>
      </c>
      <c r="F56" s="132" t="s">
        <v>30</v>
      </c>
      <c r="G56" s="132" t="s">
        <v>30</v>
      </c>
      <c r="H56" s="132" t="s">
        <v>30</v>
      </c>
      <c r="I56" s="106" t="s">
        <v>27</v>
      </c>
      <c r="J56" s="106" t="s">
        <v>27</v>
      </c>
      <c r="K56" s="106" t="s">
        <v>27</v>
      </c>
      <c r="L56" s="106" t="s">
        <v>27</v>
      </c>
      <c r="M56" s="104" t="s">
        <v>222</v>
      </c>
    </row>
    <row r="57" spans="1:81" s="138" customFormat="1">
      <c r="A57" s="133"/>
      <c r="B57" s="134"/>
      <c r="C57" s="130" t="s">
        <v>135</v>
      </c>
      <c r="D57" s="135"/>
      <c r="E57" s="135"/>
      <c r="F57" s="135"/>
      <c r="G57" s="132"/>
      <c r="H57" s="132"/>
      <c r="I57" s="135"/>
      <c r="J57" s="135"/>
      <c r="K57" s="135"/>
      <c r="L57" s="135"/>
      <c r="M57" s="134"/>
      <c r="N57" s="86"/>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137"/>
      <c r="BK57" s="137"/>
      <c r="BL57" s="137"/>
      <c r="BM57" s="137"/>
      <c r="BN57" s="137"/>
      <c r="BO57" s="137"/>
      <c r="BP57" s="137"/>
      <c r="BQ57" s="137"/>
      <c r="BR57" s="137"/>
      <c r="BS57" s="137"/>
      <c r="BT57" s="137"/>
      <c r="BU57" s="137"/>
      <c r="BV57" s="137"/>
      <c r="BW57" s="137"/>
      <c r="BX57" s="137"/>
      <c r="BY57" s="137"/>
      <c r="BZ57" s="137"/>
      <c r="CA57" s="137"/>
      <c r="CB57" s="137"/>
      <c r="CC57" s="137"/>
    </row>
    <row r="58" spans="1:81" s="170" customFormat="1" ht="31.5">
      <c r="A58" s="171">
        <v>9</v>
      </c>
      <c r="B58" s="150"/>
      <c r="C58" s="125" t="s">
        <v>223</v>
      </c>
      <c r="D58" s="132" t="s">
        <v>30</v>
      </c>
      <c r="E58" s="132" t="s">
        <v>30</v>
      </c>
      <c r="F58" s="132" t="s">
        <v>30</v>
      </c>
      <c r="G58" s="132" t="s">
        <v>30</v>
      </c>
      <c r="H58" s="132" t="s">
        <v>30</v>
      </c>
      <c r="I58" s="106" t="s">
        <v>27</v>
      </c>
      <c r="J58" s="106" t="s">
        <v>27</v>
      </c>
      <c r="K58" s="106" t="s">
        <v>27</v>
      </c>
      <c r="L58" s="106" t="s">
        <v>27</v>
      </c>
      <c r="M58" s="150"/>
      <c r="N58" s="128"/>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51"/>
      <c r="BK58" s="151"/>
      <c r="BL58" s="151"/>
      <c r="BM58" s="151"/>
      <c r="BN58" s="151"/>
      <c r="BO58" s="151"/>
      <c r="BP58" s="151"/>
      <c r="BQ58" s="151"/>
      <c r="BR58" s="151"/>
      <c r="BS58" s="151"/>
      <c r="BT58" s="151"/>
      <c r="BU58" s="151"/>
      <c r="BV58" s="151"/>
      <c r="BW58" s="151"/>
      <c r="BX58" s="151"/>
      <c r="BY58" s="151"/>
      <c r="BZ58" s="151"/>
      <c r="CA58" s="151"/>
      <c r="CB58" s="151"/>
      <c r="CC58" s="151"/>
    </row>
    <row r="59" spans="1:81" ht="29.25" customHeight="1">
      <c r="A59" s="103">
        <v>9.1</v>
      </c>
      <c r="B59" s="104" t="s">
        <v>67</v>
      </c>
      <c r="C59" s="130" t="s">
        <v>224</v>
      </c>
      <c r="D59" s="132" t="s">
        <v>30</v>
      </c>
      <c r="E59" s="132" t="s">
        <v>30</v>
      </c>
      <c r="F59" s="132" t="s">
        <v>30</v>
      </c>
      <c r="G59" s="132" t="s">
        <v>30</v>
      </c>
      <c r="H59" s="132" t="s">
        <v>30</v>
      </c>
      <c r="I59" s="106" t="s">
        <v>27</v>
      </c>
      <c r="J59" s="107" t="s">
        <v>39</v>
      </c>
      <c r="K59" s="107" t="s">
        <v>39</v>
      </c>
      <c r="L59" s="106" t="s">
        <v>27</v>
      </c>
      <c r="M59" s="104" t="s">
        <v>225</v>
      </c>
    </row>
    <row r="60" spans="1:81" ht="60">
      <c r="A60" s="103">
        <v>9.1999999999999993</v>
      </c>
      <c r="B60" s="104" t="s">
        <v>67</v>
      </c>
      <c r="C60" s="130" t="s">
        <v>226</v>
      </c>
      <c r="D60" s="132" t="s">
        <v>30</v>
      </c>
      <c r="E60" s="132" t="s">
        <v>30</v>
      </c>
      <c r="F60" s="132" t="s">
        <v>30</v>
      </c>
      <c r="G60" s="132" t="s">
        <v>30</v>
      </c>
      <c r="H60" s="132" t="s">
        <v>30</v>
      </c>
      <c r="I60" s="106" t="s">
        <v>27</v>
      </c>
      <c r="J60" s="107" t="s">
        <v>39</v>
      </c>
      <c r="K60" s="107" t="s">
        <v>39</v>
      </c>
      <c r="L60" s="106" t="s">
        <v>27</v>
      </c>
      <c r="M60" s="104" t="s">
        <v>227</v>
      </c>
    </row>
    <row r="61" spans="1:81" ht="45">
      <c r="A61" s="103">
        <v>9.3000000000000007</v>
      </c>
      <c r="B61" s="104" t="s">
        <v>67</v>
      </c>
      <c r="C61" s="130" t="s">
        <v>228</v>
      </c>
      <c r="D61" s="132" t="s">
        <v>30</v>
      </c>
      <c r="E61" s="132" t="s">
        <v>30</v>
      </c>
      <c r="F61" s="132" t="s">
        <v>30</v>
      </c>
      <c r="G61" s="132" t="s">
        <v>30</v>
      </c>
      <c r="H61" s="132" t="s">
        <v>30</v>
      </c>
      <c r="I61" s="106" t="s">
        <v>27</v>
      </c>
      <c r="J61" s="107" t="s">
        <v>39</v>
      </c>
      <c r="K61" s="107" t="s">
        <v>39</v>
      </c>
      <c r="L61" s="106" t="s">
        <v>27</v>
      </c>
      <c r="M61" s="104" t="s">
        <v>229</v>
      </c>
    </row>
    <row r="62" spans="1:81" ht="30">
      <c r="A62" s="103">
        <v>9.4</v>
      </c>
      <c r="B62" s="104" t="s">
        <v>67</v>
      </c>
      <c r="C62" s="130" t="s">
        <v>230</v>
      </c>
      <c r="D62" s="132" t="s">
        <v>30</v>
      </c>
      <c r="E62" s="132" t="s">
        <v>30</v>
      </c>
      <c r="F62" s="132" t="s">
        <v>30</v>
      </c>
      <c r="G62" s="132" t="s">
        <v>30</v>
      </c>
      <c r="H62" s="132" t="s">
        <v>30</v>
      </c>
      <c r="I62" s="106" t="s">
        <v>27</v>
      </c>
      <c r="J62" s="106" t="s">
        <v>27</v>
      </c>
      <c r="K62" s="106" t="s">
        <v>27</v>
      </c>
      <c r="L62" s="106" t="s">
        <v>27</v>
      </c>
      <c r="M62" s="104" t="s">
        <v>231</v>
      </c>
    </row>
    <row r="63" spans="1:81" ht="60">
      <c r="A63" s="103">
        <v>9.5</v>
      </c>
      <c r="B63" s="104" t="s">
        <v>67</v>
      </c>
      <c r="C63" s="130" t="s">
        <v>232</v>
      </c>
      <c r="D63" s="132" t="s">
        <v>30</v>
      </c>
      <c r="E63" s="132" t="s">
        <v>30</v>
      </c>
      <c r="F63" s="132" t="s">
        <v>30</v>
      </c>
      <c r="G63" s="132" t="s">
        <v>30</v>
      </c>
      <c r="H63" s="132" t="s">
        <v>30</v>
      </c>
      <c r="I63" s="106" t="s">
        <v>27</v>
      </c>
      <c r="J63" s="107" t="s">
        <v>39</v>
      </c>
      <c r="K63" s="107" t="s">
        <v>39</v>
      </c>
      <c r="L63" s="106" t="s">
        <v>27</v>
      </c>
      <c r="M63" s="104" t="s">
        <v>233</v>
      </c>
    </row>
    <row r="64" spans="1:81" ht="45">
      <c r="A64" s="103">
        <v>9.6</v>
      </c>
      <c r="B64" s="104" t="s">
        <v>67</v>
      </c>
      <c r="C64" s="130" t="s">
        <v>234</v>
      </c>
      <c r="D64" s="132">
        <v>100000</v>
      </c>
      <c r="E64" s="132">
        <v>100000</v>
      </c>
      <c r="F64" s="132">
        <v>100000</v>
      </c>
      <c r="G64" s="132">
        <f t="shared" si="2"/>
        <v>300000</v>
      </c>
      <c r="H64" s="132">
        <f t="shared" si="0"/>
        <v>100000</v>
      </c>
      <c r="I64" s="106" t="s">
        <v>27</v>
      </c>
      <c r="J64" s="107" t="s">
        <v>39</v>
      </c>
      <c r="K64" s="107" t="s">
        <v>39</v>
      </c>
      <c r="L64" s="106" t="s">
        <v>27</v>
      </c>
      <c r="M64" s="104" t="s">
        <v>235</v>
      </c>
    </row>
    <row r="65" spans="1:81" ht="90">
      <c r="A65" s="103">
        <v>9.6999999999999993</v>
      </c>
      <c r="B65" s="104" t="s">
        <v>67</v>
      </c>
      <c r="C65" s="130" t="s">
        <v>236</v>
      </c>
      <c r="D65" s="132">
        <v>100000</v>
      </c>
      <c r="E65" s="132">
        <v>100000</v>
      </c>
      <c r="F65" s="132">
        <v>100000</v>
      </c>
      <c r="G65" s="132">
        <f t="shared" si="2"/>
        <v>300000</v>
      </c>
      <c r="H65" s="132">
        <f t="shared" si="0"/>
        <v>100000</v>
      </c>
      <c r="I65" s="106" t="s">
        <v>27</v>
      </c>
      <c r="J65" s="106" t="s">
        <v>27</v>
      </c>
      <c r="K65" s="107" t="s">
        <v>39</v>
      </c>
      <c r="L65" s="106" t="s">
        <v>27</v>
      </c>
      <c r="M65" s="104" t="s">
        <v>237</v>
      </c>
    </row>
    <row r="66" spans="1:81" ht="45">
      <c r="A66" s="103">
        <v>9.8000000000000007</v>
      </c>
      <c r="B66" s="104" t="s">
        <v>67</v>
      </c>
      <c r="C66" s="130" t="s">
        <v>238</v>
      </c>
      <c r="D66" s="132">
        <v>100000</v>
      </c>
      <c r="E66" s="132">
        <v>100000</v>
      </c>
      <c r="F66" s="132">
        <v>100000</v>
      </c>
      <c r="G66" s="132">
        <f t="shared" si="2"/>
        <v>300000</v>
      </c>
      <c r="H66" s="132">
        <f t="shared" si="0"/>
        <v>100000</v>
      </c>
      <c r="I66" s="106" t="s">
        <v>27</v>
      </c>
      <c r="J66" s="107" t="s">
        <v>39</v>
      </c>
      <c r="K66" s="107" t="s">
        <v>39</v>
      </c>
      <c r="L66" s="106" t="s">
        <v>27</v>
      </c>
      <c r="M66" s="104" t="s">
        <v>239</v>
      </c>
    </row>
    <row r="67" spans="1:81" ht="90">
      <c r="A67" s="103">
        <v>9.9</v>
      </c>
      <c r="B67" s="104" t="s">
        <v>67</v>
      </c>
      <c r="C67" s="130" t="s">
        <v>240</v>
      </c>
      <c r="D67" s="132" t="s">
        <v>30</v>
      </c>
      <c r="E67" s="132" t="s">
        <v>30</v>
      </c>
      <c r="F67" s="132" t="s">
        <v>30</v>
      </c>
      <c r="G67" s="132" t="s">
        <v>30</v>
      </c>
      <c r="H67" s="132" t="s">
        <v>30</v>
      </c>
      <c r="I67" s="106" t="s">
        <v>27</v>
      </c>
      <c r="J67" s="107" t="s">
        <v>39</v>
      </c>
      <c r="K67" s="107" t="s">
        <v>39</v>
      </c>
      <c r="L67" s="106" t="s">
        <v>27</v>
      </c>
      <c r="M67" s="104" t="s">
        <v>241</v>
      </c>
    </row>
    <row r="68" spans="1:81" s="86" customFormat="1">
      <c r="A68" s="110"/>
      <c r="B68" s="130"/>
      <c r="C68" s="130" t="s">
        <v>135</v>
      </c>
      <c r="D68" s="173"/>
      <c r="E68" s="173"/>
      <c r="F68" s="173"/>
      <c r="G68" s="173"/>
      <c r="H68" s="132"/>
      <c r="I68" s="173"/>
      <c r="J68" s="173"/>
      <c r="K68" s="173"/>
      <c r="L68" s="173"/>
      <c r="M68" s="130"/>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row>
    <row r="69" spans="1:81" s="138" customFormat="1" ht="15.75">
      <c r="A69" s="171">
        <v>10</v>
      </c>
      <c r="B69" s="134"/>
      <c r="C69" s="125" t="s">
        <v>132</v>
      </c>
      <c r="D69" s="135"/>
      <c r="E69" s="135"/>
      <c r="F69" s="135"/>
      <c r="G69" s="135"/>
      <c r="H69" s="132"/>
      <c r="I69" s="135"/>
      <c r="J69" s="135"/>
      <c r="K69" s="135"/>
      <c r="L69" s="135"/>
      <c r="M69" s="134"/>
      <c r="N69" s="86"/>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137"/>
      <c r="BK69" s="137"/>
      <c r="BL69" s="137"/>
      <c r="BM69" s="137"/>
      <c r="BN69" s="137"/>
      <c r="BO69" s="137"/>
      <c r="BP69" s="137"/>
      <c r="BQ69" s="137"/>
      <c r="BR69" s="137"/>
      <c r="BS69" s="137"/>
      <c r="BT69" s="137"/>
      <c r="BU69" s="137"/>
      <c r="BV69" s="137"/>
      <c r="BW69" s="137"/>
      <c r="BX69" s="137"/>
      <c r="BY69" s="137"/>
      <c r="BZ69" s="137"/>
      <c r="CA69" s="137"/>
      <c r="CB69" s="137"/>
      <c r="CC69" s="137"/>
    </row>
    <row r="70" spans="1:81" ht="75">
      <c r="A70" s="103">
        <v>10.1</v>
      </c>
      <c r="B70" s="104" t="s">
        <v>70</v>
      </c>
      <c r="C70" s="130" t="s">
        <v>242</v>
      </c>
      <c r="D70" s="132" t="s">
        <v>30</v>
      </c>
      <c r="E70" s="132" t="s">
        <v>30</v>
      </c>
      <c r="F70" s="132" t="s">
        <v>30</v>
      </c>
      <c r="G70" s="132" t="s">
        <v>30</v>
      </c>
      <c r="H70" s="132" t="s">
        <v>30</v>
      </c>
      <c r="I70" s="106" t="s">
        <v>27</v>
      </c>
      <c r="J70" s="106" t="s">
        <v>27</v>
      </c>
      <c r="K70" s="106" t="s">
        <v>27</v>
      </c>
      <c r="L70" s="106" t="s">
        <v>27</v>
      </c>
      <c r="M70" s="104" t="s">
        <v>243</v>
      </c>
    </row>
    <row r="71" spans="1:81" ht="15.75" thickBot="1"/>
    <row r="72" spans="1:81" ht="15.75">
      <c r="C72" s="48" t="s">
        <v>32</v>
      </c>
      <c r="D72" s="119">
        <f>SUM(D4:D70)</f>
        <v>24936536617</v>
      </c>
      <c r="E72" s="119">
        <f t="shared" ref="E72:H72" si="3">SUM(E4:E70)</f>
        <v>25005824239</v>
      </c>
      <c r="F72" s="119">
        <f t="shared" si="3"/>
        <v>24407056857</v>
      </c>
      <c r="G72" s="119">
        <f t="shared" si="3"/>
        <v>74349417713</v>
      </c>
      <c r="H72" s="95">
        <f t="shared" si="3"/>
        <v>24783139237.666664</v>
      </c>
    </row>
    <row r="73" spans="1:81" ht="15.75">
      <c r="C73" s="51" t="s">
        <v>33</v>
      </c>
      <c r="D73" s="88">
        <f>SUMIFS(D4:D70,I4:I70,"oui",J4:J70,"oui",K4:K70,"oui",L4:L70,"oui")</f>
        <v>24923374689</v>
      </c>
      <c r="E73" s="88">
        <f>SUMIFS(E4:E70,J4:J70,"oui",K4:K70,"oui",L4:L70,"oui",I4:I70,"oui")</f>
        <v>24992501610</v>
      </c>
      <c r="F73" s="88">
        <f>SUMIFS(F4:F70,K4:K70,"oui",L4:L70,"oui",I4:I70,"oui",J4:J70,"oui")</f>
        <v>24392861318</v>
      </c>
      <c r="G73" s="88">
        <f>SUMIFS(G4:G70,L4:L70,"oui",I4:I70,"oui",J4:J70,"oui",K4:K70,"oui")</f>
        <v>74308737617</v>
      </c>
      <c r="H73" s="96">
        <f>SUMIFS(H4:H70,I4:I70,"oui",J4:J70,"oui",K4:K70,"oui",L4:L70,"oui")</f>
        <v>24769579205.666664</v>
      </c>
    </row>
    <row r="74" spans="1:81" ht="16.5" thickBot="1">
      <c r="C74" s="54" t="s">
        <v>34</v>
      </c>
      <c r="D74" s="55">
        <f>COUNTIFS(I4:I70,"oui",J4:J70,"oui",K4:K70,"oui",L4:L70,"oui")</f>
        <v>39</v>
      </c>
      <c r="E74" s="55"/>
      <c r="F74" s="55"/>
      <c r="G74" s="55"/>
      <c r="H74" s="56"/>
    </row>
  </sheetData>
  <autoFilter ref="A3:M70"/>
  <customSheetViews>
    <customSheetView guid="{DF4DF745-36B4-4ED8-B352-D91C06FE1CD8}" scale="55" showPageBreaks="1" printArea="1" showAutoFilter="1" view="pageBreakPreview">
      <selection activeCell="N1" sqref="N1"/>
      <colBreaks count="1" manualBreakCount="1">
        <brk id="13" max="1048575" man="1"/>
      </colBreaks>
      <pageMargins left="0.25" right="0.25" top="0.75" bottom="0.75" header="0.3" footer="0.3"/>
      <pageSetup paperSize="9" scale="29" orientation="landscape" r:id="rId1"/>
      <autoFilter ref="A3:M70"/>
    </customSheetView>
    <customSheetView guid="{2DC53772-A90B-4006-97E6-B2B7641C047A}" scale="25" showPageBreaks="1" printArea="1" showAutoFilter="1" view="pageBreakPreview">
      <selection activeCell="R15" sqref="R15"/>
      <colBreaks count="1" manualBreakCount="1">
        <brk id="13" max="1048575" man="1"/>
      </colBreaks>
      <pageMargins left="0.25" right="0.25" top="0.75" bottom="0.75" header="0.3" footer="0.3"/>
      <pageSetup paperSize="9" scale="29" orientation="landscape" r:id="rId2"/>
      <autoFilter ref="A3:M70"/>
    </customSheetView>
    <customSheetView guid="{7F5DEDAA-56F9-491D-8F3E-FBCC241592D5}" scale="90" showAutoFilter="1" topLeftCell="K43">
      <selection activeCell="M47" sqref="M47"/>
      <pageMargins left="0.7" right="0.7" top="0.78740157499999996" bottom="0.78740157499999996" header="0.3" footer="0.3"/>
      <pageSetup paperSize="9" orientation="portrait" r:id="rId3"/>
      <autoFilter ref="A3:M70"/>
    </customSheetView>
  </customSheetViews>
  <pageMargins left="0.25" right="0.25" top="0.75" bottom="0.75" header="0.3" footer="0.3"/>
  <pageSetup paperSize="9" scale="29" orientation="landscape" r:id="rId4"/>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Critères d'affectation</vt:lpstr>
      <vt:lpstr>(1) Contributions</vt:lpstr>
      <vt:lpstr>(2) Contributions aux investiss</vt:lpstr>
      <vt:lpstr>(3) Engagements financiers</vt:lpstr>
      <vt:lpstr>(4) Prêts à taux réduit</vt:lpstr>
      <vt:lpstr>(5) Vente de biens et services</vt:lpstr>
      <vt:lpstr>(6) Octroi de droits spéciaux</vt:lpstr>
      <vt:lpstr>(7) Abandon de créances</vt:lpstr>
      <vt:lpstr>(8) Allègements fiscaux</vt:lpstr>
      <vt:lpstr>(9) Exonération des redevances</vt:lpstr>
      <vt:lpstr>(10) Participations publiques</vt:lpstr>
      <vt:lpstr>'(7) Abandon de créances'!_Hlk83470804</vt:lpstr>
      <vt:lpstr>'(7) Abandon de créances'!_Hlk83649238</vt:lpstr>
      <vt:lpstr>'(1) Contributions'!Druckbereich</vt:lpstr>
      <vt:lpstr>'(2) Contributions aux investiss'!Druckbereich</vt:lpstr>
      <vt:lpstr>'(3) Engagements financiers'!Druckbereich</vt:lpstr>
      <vt:lpstr>'(6) Octroi de droits spéciaux'!Druckbereich</vt:lpstr>
      <vt:lpstr>'(8) Allègements fiscaux'!Druckbereich</vt:lpstr>
      <vt:lpstr>'Critères d''affectation'!Druckbereich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Schneider-Bitter Carola GS-WBF</dc:creator>
  <cp:lastModifiedBy>Maschemer Andreas SECO</cp:lastModifiedBy>
  <cp:lastPrinted>2021-11-10T11:56:06Z</cp:lastPrinted>
  <dcterms:created xsi:type="dcterms:W3CDTF">2021-09-28T09:59:45Z</dcterms:created>
  <dcterms:modified xsi:type="dcterms:W3CDTF">2021-11-22T17:22:05Z</dcterms:modified>
</cp:coreProperties>
</file>