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adb.intra.admin.ch\Userhome$\SECO-01\U80834366\config\Desktop\Lohnbudget\2024\"/>
    </mc:Choice>
  </mc:AlternateContent>
  <xr:revisionPtr revIDLastSave="0" documentId="13_ncr:1_{10C830DC-8F05-48DA-8A91-13493256E8B3}" xr6:coauthVersionLast="47" xr6:coauthVersionMax="47" xr10:uidLastSave="{00000000-0000-0000-0000-000000000000}"/>
  <bookViews>
    <workbookView xWindow="-120" yWindow="-120" windowWidth="29040" windowHeight="15720" xr2:uid="{00000000-000D-0000-FFFF-FFFF00000000}"/>
  </bookViews>
  <sheets>
    <sheet name="Lohnbudget Stundenlohn" sheetId="4" r:id="rId1"/>
  </sheets>
  <definedNames>
    <definedName name="_xlnm.Print_Area" localSheetId="0">'Lohnbudget Stundenlohn'!$B$1:$E$56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 i="4" l="1"/>
  <c r="C29" i="4" l="1"/>
  <c r="D22" i="4"/>
  <c r="E22" i="4"/>
  <c r="D59" i="4"/>
  <c r="D71" i="4"/>
  <c r="E43" i="4"/>
  <c r="C41" i="4"/>
  <c r="E41" i="4" s="1"/>
  <c r="B41" i="4"/>
  <c r="B42" i="4"/>
  <c r="E42" i="4" s="1"/>
  <c r="E53" i="4" s="1"/>
  <c r="E39" i="4"/>
  <c r="E30" i="4"/>
  <c r="E51" i="4"/>
  <c r="E31" i="4"/>
  <c r="B52" i="4" s="1"/>
  <c r="B43" i="4"/>
  <c r="E40" i="4"/>
  <c r="E52" i="4" s="1"/>
  <c r="D40" i="4"/>
  <c r="D31" i="4"/>
  <c r="D30" i="4"/>
  <c r="D51" i="4"/>
  <c r="D21" i="4"/>
  <c r="D23" i="4"/>
  <c r="D29" i="4" s="1"/>
  <c r="D27" i="4"/>
  <c r="D61" i="4"/>
  <c r="D62" i="4"/>
  <c r="D63" i="4"/>
  <c r="D64" i="4"/>
  <c r="D65" i="4"/>
  <c r="D66" i="4"/>
  <c r="D67" i="4"/>
  <c r="D68" i="4"/>
  <c r="D69" i="4"/>
  <c r="D70" i="4"/>
  <c r="D72" i="4"/>
  <c r="D73" i="4"/>
  <c r="D74" i="4"/>
  <c r="D75" i="4"/>
  <c r="D76" i="4"/>
  <c r="D77" i="4"/>
  <c r="D78" i="4"/>
  <c r="D79" i="4"/>
  <c r="D80" i="4"/>
  <c r="D81" i="4"/>
  <c r="D82" i="4"/>
  <c r="D83" i="4"/>
  <c r="D84" i="4"/>
  <c r="D85" i="4"/>
  <c r="D60" i="4"/>
  <c r="E21" i="4"/>
  <c r="E23" i="4" s="1"/>
  <c r="D39" i="4"/>
  <c r="D43" i="4"/>
  <c r="D52" i="4"/>
  <c r="D37" i="4"/>
  <c r="D26" i="4"/>
  <c r="B51" i="4"/>
  <c r="E27" i="4" l="1"/>
  <c r="E26" i="4"/>
  <c r="E29" i="4"/>
  <c r="E38" i="4"/>
  <c r="E37" i="4"/>
  <c r="E44" i="4" s="1"/>
  <c r="E46" i="4" s="1"/>
  <c r="E49" i="4"/>
  <c r="D38" i="4"/>
  <c r="C28" i="4"/>
  <c r="C32" i="4" s="1"/>
  <c r="D41" i="4"/>
  <c r="C44" i="4"/>
  <c r="D42" i="4"/>
  <c r="D53" i="4" s="1"/>
  <c r="B53" i="4" s="1"/>
  <c r="D49" i="4" l="1"/>
  <c r="E28" i="4"/>
  <c r="E50" i="4" s="1"/>
  <c r="D28" i="4"/>
  <c r="D34" i="4" s="1"/>
  <c r="D44" i="4"/>
  <c r="D46" i="4" s="1"/>
  <c r="E32" i="4" l="1"/>
  <c r="E34" i="4"/>
  <c r="D50" i="4"/>
  <c r="D3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Jonas Möhrle</author>
    <author>Peter Jakob</author>
    <author>Jean-Luc Zinniker</author>
  </authors>
  <commentList>
    <comment ref="B2" authorId="0" shapeId="0" xr:uid="{00000000-0006-0000-0000-000001000000}">
      <text>
        <r>
          <rPr>
            <sz val="9"/>
            <color indexed="81"/>
            <rFont val="Tahoma"/>
            <family val="2"/>
          </rPr>
          <t xml:space="preserve">Das vorliegende Exceldokument ist zugeschnitten für die Anstellung von Arbeitnehmenden im Alter zwischen 18 Jahren (bzw. Arbeitnehmenden, die im betreffenden Kalenderjahr 18 Jahre alt werden) und dem AHV-Referenzalter im Stundenlohn, deren Jahreslohn Fr. 22'050.- nicht übersteigt und deren Lohn mit einer kantonalen Ausgleichskasse abgerechnet wird. 
Es sind sämtliche Zellen auszufüllen, welche ein Kommentarfeld mit der Bezeichnung "eingeben" oder einer ähnlichen Bezeichnung enthalten. 
Gehen Sie zudem auf die Felder:
- Ferienzuschlag,
- KTV und 
- NBU
um zu erfahren, ob die betreffenden Positionen in Ihrem Fall von Bedeutung sind. </t>
        </r>
      </text>
    </comment>
    <comment ref="C2" authorId="0" shapeId="0" xr:uid="{00000000-0006-0000-0000-000002000000}">
      <text>
        <r>
          <rPr>
            <sz val="9"/>
            <color indexed="81"/>
            <rFont val="Tahoma"/>
            <family val="2"/>
          </rPr>
          <t xml:space="preserve">Jahr eingeben, auf welches sich das Budget bezieht.
</t>
        </r>
      </text>
    </comment>
    <comment ref="E2" authorId="0" shapeId="0" xr:uid="{00000000-0006-0000-0000-000003000000}">
      <text>
        <r>
          <rPr>
            <sz val="9"/>
            <color indexed="81"/>
            <rFont val="Tahoma"/>
            <family val="2"/>
          </rPr>
          <t>Ort und Datum der Erstellung des Lohnbudgets eingeben.</t>
        </r>
      </text>
    </comment>
    <comment ref="C5" authorId="0" shapeId="0" xr:uid="{00000000-0006-0000-0000-000004000000}">
      <text>
        <r>
          <rPr>
            <sz val="9"/>
            <color indexed="81"/>
            <rFont val="Tahoma"/>
            <family val="2"/>
          </rPr>
          <t>Vorname und Name des Arbeitgebers eingeben.</t>
        </r>
      </text>
    </comment>
    <comment ref="C6" authorId="0" shapeId="0" xr:uid="{00000000-0006-0000-0000-000005000000}">
      <text>
        <r>
          <rPr>
            <sz val="9"/>
            <color indexed="81"/>
            <rFont val="Tahoma"/>
            <family val="2"/>
          </rPr>
          <t>Strasse des Arbeitgebers eingeben.</t>
        </r>
      </text>
    </comment>
    <comment ref="C7" authorId="0" shapeId="0" xr:uid="{00000000-0006-0000-0000-000006000000}">
      <text>
        <r>
          <rPr>
            <sz val="9"/>
            <color indexed="81"/>
            <rFont val="Tahoma"/>
            <family val="2"/>
          </rPr>
          <t>Postleitzahl und Wohnort des Arbeitgebers eingeben.</t>
        </r>
      </text>
    </comment>
    <comment ref="C10" authorId="0" shapeId="0" xr:uid="{00000000-0006-0000-0000-000007000000}">
      <text>
        <r>
          <rPr>
            <sz val="9"/>
            <color indexed="81"/>
            <rFont val="Tahoma"/>
            <family val="2"/>
          </rPr>
          <t>Vorname und Name des Arbeitnehmers eingeben.</t>
        </r>
      </text>
    </comment>
    <comment ref="C11" authorId="0" shapeId="0" xr:uid="{00000000-0006-0000-0000-000008000000}">
      <text>
        <r>
          <rPr>
            <sz val="9"/>
            <color indexed="81"/>
            <rFont val="Tahoma"/>
            <family val="2"/>
          </rPr>
          <t>Strasse des Arbeitnehmers eingeben.</t>
        </r>
      </text>
    </comment>
    <comment ref="C12" authorId="0" shapeId="0" xr:uid="{00000000-0006-0000-0000-000009000000}">
      <text>
        <r>
          <rPr>
            <sz val="9"/>
            <color indexed="81"/>
            <rFont val="Tahoma"/>
            <family val="2"/>
          </rPr>
          <t>Postleitzahl und Wohnort des Arbeitnehmers eingeben.</t>
        </r>
      </text>
    </comment>
    <comment ref="C15" authorId="0" shapeId="0" xr:uid="{00000000-0006-0000-0000-00000A000000}">
      <text>
        <r>
          <rPr>
            <b/>
            <sz val="9"/>
            <color indexed="81"/>
            <rFont val="Tahoma"/>
            <family val="2"/>
          </rPr>
          <t xml:space="preserve">Dropdown-Menu 
</t>
        </r>
        <r>
          <rPr>
            <sz val="9"/>
            <color indexed="81"/>
            <rFont val="Tahoma"/>
            <family val="2"/>
          </rPr>
          <t>Zelle anklicken und Kanton, in welchem die Sozialversicherungsbeiträge abgerechnet werden, im Kästchen rechts der Zelle auswählen.</t>
        </r>
      </text>
    </comment>
    <comment ref="C16" authorId="0" shapeId="0" xr:uid="{00000000-0006-0000-0000-00000B000000}">
      <text>
        <r>
          <rPr>
            <b/>
            <sz val="9"/>
            <color indexed="81"/>
            <rFont val="Tahoma"/>
            <family val="2"/>
          </rPr>
          <t>Dropdown-Menu</t>
        </r>
        <r>
          <rPr>
            <sz val="9"/>
            <color indexed="81"/>
            <rFont val="Tahoma"/>
            <family val="2"/>
          </rPr>
          <t xml:space="preserve">
Zelle anklicken und im Kästchen rechts der Zelle das passende Abrechnungsverfahren auswählen:
- "Vereinfachtes", wenn das vereinfachte Abrechnungsverfahren gewählt wurde,
- "Ordentliches", wenn das ordentliche Abrechnungsverfahren gewählt wurde und das Einkommen des Arbeitnehmers nicht der allgemeinen Quellensteuerpflicht untersteht,
- "Ordentliches mit Quellensteuer", wenn das ordentliche Abrechnungsverfahren gewählt wird und das Einkommen des Arbeitnehmers der allgmemeinen Quellensteuerpflicht untersteht.
</t>
        </r>
      </text>
    </comment>
    <comment ref="C17" authorId="1" shapeId="0" xr:uid="{00000000-0006-0000-0000-00000C000000}">
      <text>
        <r>
          <rPr>
            <sz val="9"/>
            <color indexed="81"/>
            <rFont val="Tahoma"/>
            <family val="2"/>
          </rPr>
          <t>Grundlohn eingeben.</t>
        </r>
      </text>
    </comment>
    <comment ref="C18" authorId="0" shapeId="0" xr:uid="{00000000-0006-0000-0000-00000D000000}">
      <text>
        <r>
          <rPr>
            <sz val="9"/>
            <color indexed="81"/>
            <rFont val="Tahoma"/>
            <family val="2"/>
          </rPr>
          <t xml:space="preserve">Zahl der Stunden eingeben,  für welche der Arbeitnehmer während einer bestimmten Periode, z.B. während eines Jahres, eingesetzt werden soll.
</t>
        </r>
      </text>
    </comment>
    <comment ref="B22" authorId="0" shapeId="0" xr:uid="{00000000-0006-0000-0000-00000E000000}">
      <text>
        <r>
          <rPr>
            <sz val="9"/>
            <color indexed="81"/>
            <rFont val="Tahoma"/>
            <family val="2"/>
          </rPr>
          <t xml:space="preserve">Die Ferien sind grundsätzlich durch Lohnzahlung während des Ferienbezugs zu vergüten, wobei der Lohn so zu entrichten ist, wie wenn der Arbeitnehmer gearbeitet hätte. Bei Vereinbarung eines unregelmässigen Arbeitspensums können die Parteien jedoch auch miteinander vereinbaren, dass der Ferienlohn laufend mit jeder Lohnzahlung durch Leistung eines entsprechenden Ferienzuschlags abgegolten wird. 
Der Ferienzuschlag beträgt bei 4 Wochen Ferien 8,33%, bei 5 Wochen Ferien 10,64% und bei 6 Wochen Ferien 13,04% des Arbeitslohns. Beim Bezug der Ferien erhält der Arbeitnehmer dann keinen Lohn mehr. 
Die Wahl dieser Entschädigungsart setzt voraus, dass die Parteien im Vertrag festlegen, welcher Teil des Lohns Arbeitslohn und welcher Teil Ferienlohn bildet. Im Weiteren hat der Arbeitgeber den Ferienlohn bzw. den Ferienzuschlag in der Lohnabrechnung jeweils separat auszuweisen
(vgl. diese Excel-Vorlage). </t>
        </r>
      </text>
    </comment>
    <comment ref="C22" authorId="0" shapeId="0" xr:uid="{00000000-0006-0000-0000-00000F000000}">
      <text>
        <r>
          <rPr>
            <b/>
            <sz val="9"/>
            <color indexed="81"/>
            <rFont val="Tahoma"/>
            <family val="2"/>
          </rPr>
          <t xml:space="preserve">Dropdown-Menü
</t>
        </r>
        <r>
          <rPr>
            <sz val="9"/>
            <color indexed="81"/>
            <rFont val="Tahoma"/>
            <family val="2"/>
          </rPr>
          <t xml:space="preserve">Zelle anklicken und passende Variante im Kästchen rechts der Zelle auswählen.
Bei Vereinbarung einer laufenden Abgeltung des Ferienlohns hier die für die Berechnung des Ferienzuschlags massgebenden Prozente eingeben. Bei Vereinbarung von 4 Wochen Ferien (Mindestferienanspruch) beträgt der Ferienzuschlag 8.33%, bei 5 Wochen Ferien 10.64% und bei 6 Wochen Ferien 13.04% des Arbeitslohns.  
Wurde keine laufende Abgeltung des Ferienlohns vereinbart, "kein" auswählen. Dies bedeutet, dass die Ferien nicht mit dem laufenden Lohn sondern zum Zeitpunkt des tatsächlichen Ferienbezugs zu entschädigen sind. 
</t>
        </r>
      </text>
    </comment>
    <comment ref="B28" authorId="0" shapeId="0" xr:uid="{00000000-0006-0000-0000-000010000000}">
      <text>
        <r>
          <rPr>
            <sz val="9"/>
            <color indexed="81"/>
            <rFont val="Tahoma"/>
            <family val="2"/>
          </rPr>
          <t xml:space="preserve">Beitrag an die kantonale </t>
        </r>
        <r>
          <rPr>
            <b/>
            <sz val="9"/>
            <color indexed="81"/>
            <rFont val="Tahoma"/>
            <family val="2"/>
          </rPr>
          <t>Familienausgleichskasse</t>
        </r>
        <r>
          <rPr>
            <sz val="9"/>
            <color indexed="81"/>
            <rFont val="Tahoma"/>
            <family val="2"/>
          </rPr>
          <t>.
Die Sätze basieren auf dem im Internet verfügbaren Dokument "Arten und Ansätze der Familienzulagen nach dem FamZG, dem FLG und den kantonalen Gesetzen / Genres et montants des allocations familiales selon la LAFam, la LFA et les lois cantonales" des BSV.</t>
        </r>
      </text>
    </comment>
    <comment ref="B29" authorId="0" shapeId="0" xr:uid="{00000000-0006-0000-0000-000011000000}">
      <text>
        <r>
          <rPr>
            <sz val="9"/>
            <color indexed="81"/>
            <rFont val="Tahoma"/>
            <family val="2"/>
          </rPr>
          <t xml:space="preserve">Beitrag an die </t>
        </r>
        <r>
          <rPr>
            <b/>
            <sz val="9"/>
            <color indexed="81"/>
            <rFont val="Tahoma"/>
            <family val="2"/>
          </rPr>
          <t>Verwaltungskosten</t>
        </r>
        <r>
          <rPr>
            <sz val="9"/>
            <color indexed="81"/>
            <rFont val="Tahoma"/>
            <family val="2"/>
          </rPr>
          <t xml:space="preserve"> der Ausgleichskasse. Der Verwaltungskostenbeitrag berechnet sich in Prozenten der AHV/IV/EO-
Beitragssumme. Er variiert je nach Ausgleichskasse, beträgt jedoch höchstens 5% der AHV/IV/EO-Beitragssumme (bzw. 0.5300% des Lohntotals). In der vorliegenden Exceltabelle wird der Höchstsatz angewandt.</t>
        </r>
      </text>
    </comment>
    <comment ref="B30" authorId="0" shapeId="0" xr:uid="{00000000-0006-0000-0000-000012000000}">
      <text>
        <r>
          <rPr>
            <b/>
            <sz val="9"/>
            <color indexed="81"/>
            <rFont val="Tahoma"/>
            <family val="2"/>
          </rPr>
          <t>Krankentaggeldversicherung</t>
        </r>
        <r>
          <rPr>
            <sz val="9"/>
            <color indexed="81"/>
            <rFont val="Tahoma"/>
            <family val="2"/>
          </rPr>
          <t xml:space="preserve">. 
Sofern für den Arbeitnehmer keine Krankentaggeldversicherungsprämien zu leisten sind, den Inhalt dieser Zelle ("KTV") löschen.
</t>
        </r>
      </text>
    </comment>
    <comment ref="C30" authorId="2" shapeId="0" xr:uid="{00000000-0006-0000-0000-000013000000}">
      <text>
        <r>
          <rPr>
            <sz val="9"/>
            <color indexed="81"/>
            <rFont val="Tahoma"/>
            <family val="2"/>
          </rPr>
          <t>Diese Zelle ausfüllen, sofern für den Arbeitnehmer eine Krankentaggeldversicherung abzuschliessen ist und sich die Prämie in Prozenten oder Promillen der Lohnsumme bemisst. 
In diesem Fall ist der für die Berechnung der Prämien massgebende Satz in Pro</t>
        </r>
        <r>
          <rPr>
            <u/>
            <sz val="9"/>
            <color indexed="81"/>
            <rFont val="Tahoma"/>
            <family val="2"/>
          </rPr>
          <t>zenten</t>
        </r>
        <r>
          <rPr>
            <sz val="9"/>
            <color indexed="81"/>
            <rFont val="Tahoma"/>
            <family val="2"/>
          </rPr>
          <t xml:space="preserve"> einzugeben. Sofern die Prämie vom Arbeitgeber und vom Arbeitnehmer zu tragen ist, ist der vom Arbeitgeber zu tragende Anteil in Prozenten anzugeben.</t>
        </r>
      </text>
    </comment>
    <comment ref="E30" authorId="0" shapeId="0" xr:uid="{00000000-0006-0000-0000-000014000000}">
      <text>
        <r>
          <rPr>
            <sz val="9"/>
            <color indexed="81"/>
            <rFont val="Tahoma"/>
            <family val="2"/>
          </rPr>
          <t xml:space="preserve">Diese Zelle ausfüllen, sofern für den Arbeitnehmer eine Krankentaggeldversicherung abzuschliessen ist und die Prämie in einem fixen Betrag besteht. 
In diesem Fall ist der Fixbetrag einzugeben. Sofern die Prämie vom Arbeitgeber und vom Arbeitnehmer zu tragen ist, ist der vom Arbeitgeber zu tragende Fixbetrag anzugeben.
</t>
        </r>
        <r>
          <rPr>
            <b/>
            <sz val="9"/>
            <color indexed="81"/>
            <rFont val="Tahoma"/>
            <family val="2"/>
          </rPr>
          <t>Achtung!:</t>
        </r>
        <r>
          <rPr>
            <sz val="9"/>
            <color indexed="81"/>
            <rFont val="Tahoma"/>
            <family val="2"/>
          </rPr>
          <t xml:space="preserve"> In dieser Zelle ist eine Formel hinterlegt. Die Formel dient der Berechnung der KTV-Beitrags für den Fall, dass ein Prozentsatz zur Anwendung kommt (Zelle C30). Wird in der Zelle E30 ein fixer Betrag eingegeben, wird diese Formel gelöscht, was dazu führt, dass anschliessend der KTV-Beitrag in der Variante der  Anwendung eines Prozentsatzes nicht mehr berechnet werden kann. Möchte der Nutzer den KTV-Beitrag in der Variante der Anwendung eines Prozentsatzes nach Löschung der Formel berechnen, so ist das Exceldokument neu herunterzuladen.</t>
        </r>
      </text>
    </comment>
    <comment ref="B31" authorId="0" shapeId="0" xr:uid="{00000000-0006-0000-0000-000015000000}">
      <text>
        <r>
          <rPr>
            <sz val="9"/>
            <color indexed="81"/>
            <rFont val="Tahoma"/>
            <family val="2"/>
          </rPr>
          <t>Berufsunfallversicherung.</t>
        </r>
      </text>
    </comment>
    <comment ref="C31" authorId="2" shapeId="0" xr:uid="{00000000-0006-0000-0000-000016000000}">
      <text>
        <r>
          <rPr>
            <sz val="9"/>
            <color indexed="81"/>
            <rFont val="Tahoma"/>
            <family val="2"/>
          </rPr>
          <t>Sofern sich die Prämie für die Berufsunfallversicherung in Pro</t>
        </r>
        <r>
          <rPr>
            <u/>
            <sz val="9"/>
            <color indexed="81"/>
            <rFont val="Tahoma"/>
            <family val="2"/>
          </rPr>
          <t>mille</t>
        </r>
        <r>
          <rPr>
            <sz val="9"/>
            <color indexed="81"/>
            <rFont val="Tahoma"/>
            <family val="2"/>
          </rPr>
          <t xml:space="preserve"> der Lohnsumme bemisst, hier die betreffenden Sätze in Pro</t>
        </r>
        <r>
          <rPr>
            <u/>
            <sz val="9"/>
            <color indexed="81"/>
            <rFont val="Tahoma"/>
            <family val="2"/>
          </rPr>
          <t>zenten</t>
        </r>
        <r>
          <rPr>
            <sz val="9"/>
            <color indexed="81"/>
            <rFont val="Tahoma"/>
            <family val="2"/>
          </rPr>
          <t xml:space="preserve"> angeben.</t>
        </r>
      </text>
    </comment>
    <comment ref="E31" authorId="0" shapeId="0" xr:uid="{00000000-0006-0000-0000-000017000000}">
      <text>
        <r>
          <rPr>
            <sz val="9"/>
            <color indexed="81"/>
            <rFont val="Tahoma"/>
            <family val="2"/>
          </rPr>
          <t xml:space="preserve">Sofern die Prämie für die Berufsunfallversicherung in einem bestimmten jährlichen Fixbetrag besteht (z.B. Fr. 100.-), in dieser Zelle den Fixbetrag angeben.
</t>
        </r>
        <r>
          <rPr>
            <b/>
            <sz val="9"/>
            <color indexed="81"/>
            <rFont val="Tahoma"/>
            <family val="2"/>
          </rPr>
          <t>Achtung!:</t>
        </r>
        <r>
          <rPr>
            <sz val="9"/>
            <color indexed="81"/>
            <rFont val="Tahoma"/>
            <family val="2"/>
          </rPr>
          <t xml:space="preserve"> In dieser Zelle ist eine Formel hinterlegt. Die Formel dient der Berechnung des BU-Beitrags für den Fall, dass ein Prozentsatz zur Anwendung kommt (Zelle C31). Wird in der Zelle E31 ein fixer Betrag eingegeben, wird diese Formel gelöscht, was dazu führt, dass anschliessend der BU-Beitrag in der Variante der Anwendung eines Prozentsatzes nicht mehr berechnet werden kann. Möchte der Nutzer den BU-Beitrag in der Variante der Anwendung eines Prozentsatzes nach Löschung der Formel berechnen, so ist das Exceldokument neu herunterzuladen.</t>
        </r>
      </text>
    </comment>
    <comment ref="B32" authorId="0" shapeId="0" xr:uid="{00000000-0006-0000-0000-000018000000}">
      <text>
        <r>
          <rPr>
            <sz val="9"/>
            <color indexed="81"/>
            <rFont val="Tahoma"/>
            <family val="2"/>
          </rPr>
          <t>Die Beiträge sind am Ende der geltenden Abrechnungsperioden folgenden Stellen zu leisten:
- AHV/IV/EO, ALV sowie VK: AHV-Ausgleichskasse
- FAK: Familienausgleichskasse (diese wird in der Regel von der AHV-Ausgleichskasse geführt)  
- KTV: Krankentaggeldversicherer
- BU: Unfallversicherer
Die den betreffenden Stellen zu leistenden Gesamtsummen (Arbeitgeber- und Arbeitnehmerbeiträge) sind im Abschnitt "Leistungen nach Adressaten" aufgeführt.</t>
        </r>
      </text>
    </comment>
    <comment ref="C32" authorId="0" shapeId="0" xr:uid="{00000000-0006-0000-0000-000019000000}">
      <text>
        <r>
          <rPr>
            <sz val="9"/>
            <color indexed="81"/>
            <rFont val="Tahoma"/>
            <family val="2"/>
          </rPr>
          <t>Dieser Prozentbetrag entspricht der Summe der in diesem Abschnitt aufgeführten Sätze. Nicht berücksichtigt sind allfällige fixe Beiträge (z.B. eine fixe BU-Prämie von Fr. 100.-).</t>
        </r>
      </text>
    </comment>
    <comment ref="B39" authorId="0" shapeId="0" xr:uid="{00000000-0006-0000-0000-00001A000000}">
      <text>
        <r>
          <rPr>
            <b/>
            <sz val="9"/>
            <color indexed="81"/>
            <rFont val="Tahoma"/>
            <family val="2"/>
          </rPr>
          <t>Krankentaggeldversicherung.</t>
        </r>
        <r>
          <rPr>
            <sz val="9"/>
            <color indexed="81"/>
            <rFont val="Tahoma"/>
            <family val="2"/>
          </rPr>
          <t xml:space="preserve"> Sofern für den Arbeitnehmer keine Krankentaggeldversicherungsprämien zu leisten sind, den Inhalt dieser Zelle ("KTV") löschen.</t>
        </r>
      </text>
    </comment>
    <comment ref="C39" authorId="2" shapeId="0" xr:uid="{00000000-0006-0000-0000-00001B000000}">
      <text>
        <r>
          <rPr>
            <sz val="9"/>
            <color indexed="81"/>
            <rFont val="Tahoma"/>
            <family val="2"/>
          </rPr>
          <t>Diese Zelle ausfüllen, sofern für den Arbeitnehmer eine Krankentaggeldversicherung abzuschliessen ist, vereinbart ist, dass dieser einen Teil der Prämien trägt und sich die Prämie in Prozenten oder Promillen der Lohnsumme bemisst. 
In diesem Fall ist der für die Berechnung des Arbeitnehmerbeitrags massgebende Satz in Pro</t>
        </r>
        <r>
          <rPr>
            <u/>
            <sz val="9"/>
            <color indexed="81"/>
            <rFont val="Tahoma"/>
            <family val="2"/>
          </rPr>
          <t>zenten</t>
        </r>
        <r>
          <rPr>
            <sz val="9"/>
            <color indexed="81"/>
            <rFont val="Tahoma"/>
            <family val="2"/>
          </rPr>
          <t xml:space="preserve"> der Lohnsumme einzugeben. 
</t>
        </r>
      </text>
    </comment>
    <comment ref="E39" authorId="0" shapeId="0" xr:uid="{00000000-0006-0000-0000-00001C000000}">
      <text>
        <r>
          <rPr>
            <sz val="9"/>
            <color indexed="81"/>
            <rFont val="Tahoma"/>
            <family val="2"/>
          </rPr>
          <t xml:space="preserve">Diese Zelle ausfüllen, sofern für den Arbeitnehmer eine Krankentaggeldversicherung abzuschliessen ist, vereinbart ist, dass dieser einen Teil der Prämien trägt und die Prämie in einem Fixbetrag besteht. 
In diesem Fall ist in dieser Zelle der fixe Arbeitnehmerprämienbeitrag einzugeben, welcher dem Arbeitnehmer vom Lohn abzuziehen ist.
</t>
        </r>
        <r>
          <rPr>
            <b/>
            <sz val="9"/>
            <color indexed="81"/>
            <rFont val="Tahoma"/>
            <family val="2"/>
          </rPr>
          <t>Achtung!:</t>
        </r>
        <r>
          <rPr>
            <sz val="9"/>
            <color indexed="81"/>
            <rFont val="Tahoma"/>
            <family val="2"/>
          </rPr>
          <t xml:space="preserve"> In dieser Zelle ist eine Formel hinterlegt. Die Formel dient der Berechnung des KTV-Beitrags für den Fall, dass ein Prozentsatz zur Anwendung kommt (Zelle C39). Wird in der Zelle E39 ein fixer Betrag eingegeben, wird diese Formel gelöscht, was dazu führt, dass anschliessend der KTV-Beitrag in der Variante der  Anwendung eines Prozentsatzes nicht mehr berechnet werden kann. Möchte der Nutzer den KTV-Beitrag in der Variante der Anwendung eines Prozentsatzes nach Löschung der Formel berechnen, so ist das Exceldokument neu herunterzuladen.</t>
        </r>
      </text>
    </comment>
    <comment ref="B40" authorId="0" shapeId="0" xr:uid="{00000000-0006-0000-0000-00001D000000}">
      <text>
        <r>
          <rPr>
            <b/>
            <sz val="9"/>
            <color indexed="81"/>
            <rFont val="Tahoma"/>
            <family val="2"/>
          </rPr>
          <t>Nichtberufsunfallversicherung</t>
        </r>
        <r>
          <rPr>
            <sz val="9"/>
            <color indexed="81"/>
            <rFont val="Tahoma"/>
            <family val="2"/>
          </rPr>
          <t xml:space="preserve">. Der Arbeitnehmer ist gegen das Nichtberufsunfallrisiko zu versichern, wenn seine wöchentliche Arbeitszeit 8 Stunden oder mehr beträgt. Die Prämie wird beim Arbeitgeber bezogen, ist jedoch vom Arbeitnehmer zu tragen. Der Arbeitgeber macht dem Arbeitnehmer hierfür einen entsprechenden Abzug vom Lohn. 
Sofern die wöchentliche Arbeitszeit des Arbeitnehmers weniger als 8 Stunden beträgt, den Inhalt dieser Zelle ("NBU") löschen. </t>
        </r>
      </text>
    </comment>
    <comment ref="C40" authorId="2" shapeId="0" xr:uid="{00000000-0006-0000-0000-00001E000000}">
      <text>
        <r>
          <rPr>
            <sz val="9"/>
            <color indexed="81"/>
            <rFont val="Tahoma"/>
            <family val="2"/>
          </rPr>
          <t>Sofern der Arbeitnehmer gegen das Nichtberufsunfallrisiko zu versichern ist und sofern sich die Prämie in Promillen der Lohnsumme bemisst, hier den betreffenden Satz in Pro</t>
        </r>
        <r>
          <rPr>
            <u/>
            <sz val="9"/>
            <color indexed="81"/>
            <rFont val="Tahoma"/>
            <family val="2"/>
          </rPr>
          <t>zenten</t>
        </r>
        <r>
          <rPr>
            <sz val="9"/>
            <color indexed="81"/>
            <rFont val="Tahoma"/>
            <family val="2"/>
          </rPr>
          <t xml:space="preserve"> angeben.</t>
        </r>
      </text>
    </comment>
    <comment ref="E40" authorId="0" shapeId="0" xr:uid="{00000000-0006-0000-0000-00001F000000}">
      <text>
        <r>
          <rPr>
            <sz val="9"/>
            <color indexed="81"/>
            <rFont val="Tahoma"/>
            <family val="2"/>
          </rPr>
          <t xml:space="preserve">Sofern der Arbeitnehmer gegen das Nichtberufsunfallrisiko zu versichern ist und sofern die Prämie in einem bestimmten </t>
        </r>
        <r>
          <rPr>
            <u/>
            <sz val="9"/>
            <color indexed="81"/>
            <rFont val="Tahoma"/>
            <family val="2"/>
          </rPr>
          <t>jährlichen Fixbetrag</t>
        </r>
        <r>
          <rPr>
            <sz val="9"/>
            <color indexed="81"/>
            <rFont val="Tahoma"/>
            <family val="2"/>
          </rPr>
          <t xml:space="preserve"> besteht, in dieser Zelle den Fixbetrag angeben.
</t>
        </r>
        <r>
          <rPr>
            <b/>
            <sz val="9"/>
            <color indexed="81"/>
            <rFont val="Tahoma"/>
            <family val="2"/>
          </rPr>
          <t>Achtung!:</t>
        </r>
        <r>
          <rPr>
            <sz val="9"/>
            <color indexed="81"/>
            <rFont val="Tahoma"/>
            <family val="2"/>
          </rPr>
          <t xml:space="preserve"> In dieser Zelle ist eine Formel hinterlegt. Die Formel dient der Berechnung des NBU-Beitrags für den Fall, dass ein Prozentsatz zur Anwendung kommt (Zelle C40). Wird in der Zelle E40 ein fixer Betrag eingegeben, wird diese Formel gelöscht, was dazu führt, dass anschliessend der NBU-Beitrag in der Variante der  Anwendung eines Prozentsatzes nicht mehr berechnet werden kann. Möchte der Nutzer den NBU-Beitrag in der Variante der Anwendung eines Prozentsatzes nach Löschung der Formel berechnen, so ist das Exceldokument neu herunterzuladen.</t>
        </r>
      </text>
    </comment>
    <comment ref="C42" authorId="0" shapeId="0" xr:uid="{00000000-0006-0000-0000-000020000000}">
      <text>
        <r>
          <rPr>
            <sz val="9"/>
            <color indexed="81"/>
            <rFont val="Tahoma"/>
            <family val="2"/>
          </rPr>
          <t>Bei Abrechnung im ordentlichen Verfahren mit Quellensteuer, hier Quellensteuersatz eingeben.</t>
        </r>
      </text>
    </comment>
    <comment ref="B43" authorId="0" shapeId="0" xr:uid="{00000000-0006-0000-0000-000021000000}">
      <text>
        <r>
          <rPr>
            <b/>
            <sz val="9"/>
            <color indexed="81"/>
            <rFont val="Tahoma"/>
            <family val="2"/>
          </rPr>
          <t>Beitrag an die kantonale Familienausgleichskasse</t>
        </r>
        <r>
          <rPr>
            <sz val="9"/>
            <color indexed="81"/>
            <rFont val="Tahoma"/>
            <family val="2"/>
          </rPr>
          <t>. In der betreffenden Zeile wird der Beitrag des Arbeitnehmers für die kantonale Familienausgleichskasse berechnet. Ein solcher Beitrag ist einzig im Kanton Wallis vorgesehen.</t>
        </r>
      </text>
    </comment>
    <comment ref="B44" authorId="0" shapeId="0" xr:uid="{00000000-0006-0000-0000-000022000000}">
      <text>
        <r>
          <rPr>
            <sz val="9"/>
            <color indexed="81"/>
            <rFont val="Tahoma"/>
            <family val="2"/>
          </rPr>
          <t>Die Beiträge sind am Ende der massgebenden Abrechnungsperioden folgenden Stellen zu leisten:
- AHV/IV/EO, ALV, Quellensteuer (vereinfachtes Abrechnungsverfahren): AHV-Ausgleichskasse
- FAK (Kanton VS): Familienausgleichskasse (diese wird in der Regel von der AHV-Ausgleichskasse geführt) 
- KTV: Krankentaggeldversicherer
- NBU: Unfallversicherer
- Quellensteuer beim ordentlichen Abrechnungsverfahren: Steueramt
Die den betreffenden Stellen zu leistenden Gesamtsummen (Arbeitgeber- und Arbeitnehmerbeiträge) sind im Abschnitt "Leistungen nach Adressaten" aufgeführt.</t>
        </r>
      </text>
    </comment>
    <comment ref="C44" authorId="0" shapeId="0" xr:uid="{00000000-0006-0000-0000-000023000000}">
      <text>
        <r>
          <rPr>
            <sz val="9"/>
            <color indexed="81"/>
            <rFont val="Tahoma"/>
            <family val="2"/>
          </rPr>
          <t>Dieser Prozentbetrag entspricht der Summe der in diesem Abschnitt aufgeführten Sätze. Nicht berücksichtigt sind allfällige fixe Beiträge (z.B. eine fixe NBU-Prämie von Fr. 100.-).</t>
        </r>
      </text>
    </comment>
    <comment ref="B46" authorId="0" shapeId="0" xr:uid="{00000000-0006-0000-0000-000024000000}">
      <text>
        <r>
          <rPr>
            <sz val="9"/>
            <color indexed="81"/>
            <rFont val="Tahoma"/>
            <family val="2"/>
          </rPr>
          <t>Der dem Arbeitnehmer  tatsächlich auszubezahlende Lohn.</t>
        </r>
      </text>
    </comment>
    <comment ref="B50" authorId="0" shapeId="0" xr:uid="{00000000-0006-0000-0000-000025000000}">
      <text>
        <r>
          <rPr>
            <sz val="9"/>
            <color indexed="81"/>
            <rFont val="Tahoma"/>
            <family val="2"/>
          </rPr>
          <t>Die Familienausgleichskasse wird in der Regel von der AHV-Ausgleichskasse geführt.</t>
        </r>
      </text>
    </comment>
  </commentList>
</comments>
</file>

<file path=xl/sharedStrings.xml><?xml version="1.0" encoding="utf-8"?>
<sst xmlns="http://schemas.openxmlformats.org/spreadsheetml/2006/main" count="89" uniqueCount="68">
  <si>
    <t>Schwyz</t>
  </si>
  <si>
    <t>Stundenlohn</t>
  </si>
  <si>
    <t>AHV/IV/EO</t>
  </si>
  <si>
    <t>ALV</t>
  </si>
  <si>
    <t>FAK</t>
  </si>
  <si>
    <t>VK</t>
  </si>
  <si>
    <t>Ferienzuschlag</t>
  </si>
  <si>
    <t>Pro Stunde</t>
  </si>
  <si>
    <t>Pro Jahr</t>
  </si>
  <si>
    <t>Abrechnungsverfahren</t>
  </si>
  <si>
    <t>BU</t>
  </si>
  <si>
    <t>NBU</t>
  </si>
  <si>
    <t xml:space="preserve">Lohnbudget </t>
  </si>
  <si>
    <t>Beiträge Arbeitgeber</t>
  </si>
  <si>
    <t>Beiträge Arbeitnehmer</t>
  </si>
  <si>
    <t>[Ort, Datum]</t>
  </si>
  <si>
    <t>KTV</t>
  </si>
  <si>
    <t>Aargau</t>
  </si>
  <si>
    <t>Appenzell AR</t>
  </si>
  <si>
    <t>Appenzell AI</t>
  </si>
  <si>
    <t>Baselland</t>
  </si>
  <si>
    <t>Basel-Stadt</t>
  </si>
  <si>
    <t>Lohn</t>
  </si>
  <si>
    <t>Bern</t>
  </si>
  <si>
    <t>Glarus</t>
  </si>
  <si>
    <t>Graubünden</t>
  </si>
  <si>
    <t>Jura</t>
  </si>
  <si>
    <t>Nidwalden</t>
  </si>
  <si>
    <t>Obwalden</t>
  </si>
  <si>
    <t>Solothurn</t>
  </si>
  <si>
    <t>Schaffhausen</t>
  </si>
  <si>
    <t>Tessin</t>
  </si>
  <si>
    <t>Thurgau</t>
  </si>
  <si>
    <t>Uri</t>
  </si>
  <si>
    <t>Zug</t>
  </si>
  <si>
    <t>Zürich</t>
  </si>
  <si>
    <t>Sätze</t>
  </si>
  <si>
    <t xml:space="preserve">Vorname, Name </t>
  </si>
  <si>
    <t>Arbeitgeber</t>
  </si>
  <si>
    <t>Arbeitnehmer</t>
  </si>
  <si>
    <t>PLZ, Wohnort</t>
  </si>
  <si>
    <t>Vorname, Name</t>
  </si>
  <si>
    <t>Total Beiträge Arbeitgeber</t>
  </si>
  <si>
    <t>Total Beiträge Arbeitnehmer</t>
  </si>
  <si>
    <t>Totalaufwand Arbeitgeber</t>
  </si>
  <si>
    <t>Nettolohn Arbeitnehmer</t>
  </si>
  <si>
    <t>Strasse</t>
  </si>
  <si>
    <t>Kanton</t>
  </si>
  <si>
    <t>Anzahl Stunden</t>
  </si>
  <si>
    <t>Freiburg</t>
  </si>
  <si>
    <t>Genf</t>
  </si>
  <si>
    <t>Neuenburg</t>
  </si>
  <si>
    <t>Waadt</t>
  </si>
  <si>
    <t>Wallis</t>
  </si>
  <si>
    <t>Grundlagen</t>
  </si>
  <si>
    <t>Leistungen nach Adressaten</t>
  </si>
  <si>
    <t>Beiträge an Ausgleichskasse</t>
  </si>
  <si>
    <t>Beiträge an FAK</t>
  </si>
  <si>
    <t>Luzern</t>
  </si>
  <si>
    <t>[Jahr]</t>
  </si>
  <si>
    <t>Auswählen</t>
  </si>
  <si>
    <t>Kein</t>
  </si>
  <si>
    <t>Bruttolohn Arbeitnehmer</t>
  </si>
  <si>
    <t>Arbeitslohn</t>
  </si>
  <si>
    <t>Vereinfachtes</t>
  </si>
  <si>
    <t>Ordentliches</t>
  </si>
  <si>
    <t>Ordentliches mit Quellensteuer</t>
  </si>
  <si>
    <t>St.Gallen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</si>
</sst>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Fr.&quot;\ #,##0.00"/>
    <numFmt numFmtId="165" formatCode="0.000%"/>
  </numFmts>
  <fonts count="9" x14ac:knownFonts="1">
    <font>
      <sz val="10"/>
      <color theme="1"/>
      <name val="Arial"/>
      <family val="2"/>
    </font>
    <font>
      <b/>
      <sz val="10"/>
      <name val="Arial"/>
      <family val="2"/>
    </font>
    <font>
      <sz val="9"/>
      <color indexed="81"/>
      <name val="Tahoma"/>
      <family val="2"/>
    </font>
    <font>
      <u/>
      <sz val="9"/>
      <color indexed="81"/>
      <name val="Tahoma"/>
      <family val="2"/>
    </font>
    <font>
      <sz val="10"/>
      <name val="Arial"/>
      <family val="2"/>
    </font>
    <font>
      <b/>
      <sz val="9"/>
      <color indexed="81"/>
      <name val="Tahoma"/>
      <family val="2"/>
    </font>
    <font>
      <b/>
      <sz val="10"/>
      <color theme="1"/>
      <name val="Arial"/>
      <family val="2"/>
    </font>
    <font>
      <b/>
      <sz val="12"/>
      <color theme="1"/>
      <name val="Arial"/>
      <family val="2"/>
    </font>
    <font>
      <b/>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rgb="FF000000"/>
      </patternFill>
    </fill>
  </fills>
  <borders count="32">
    <border>
      <left/>
      <right/>
      <top/>
      <bottom/>
      <diagonal/>
    </border>
    <border>
      <left style="thin">
        <color rgb="FF35629D"/>
      </left>
      <right style="thin">
        <color rgb="FF35629D"/>
      </right>
      <top style="thin">
        <color rgb="FF35629D"/>
      </top>
      <bottom style="thin">
        <color rgb="FF35629D"/>
      </bottom>
      <diagonal/>
    </border>
    <border>
      <left style="medium">
        <color rgb="FF35629D"/>
      </left>
      <right style="thin">
        <color rgb="FF35629D"/>
      </right>
      <top style="medium">
        <color rgb="FF35629D"/>
      </top>
      <bottom style="thin">
        <color rgb="FF35629D"/>
      </bottom>
      <diagonal/>
    </border>
    <border>
      <left style="thin">
        <color rgb="FF35629D"/>
      </left>
      <right style="thin">
        <color rgb="FF35629D"/>
      </right>
      <top style="medium">
        <color rgb="FF35629D"/>
      </top>
      <bottom style="thin">
        <color rgb="FF35629D"/>
      </bottom>
      <diagonal/>
    </border>
    <border>
      <left style="thin">
        <color rgb="FF35629D"/>
      </left>
      <right style="medium">
        <color rgb="FF35629D"/>
      </right>
      <top style="medium">
        <color rgb="FF35629D"/>
      </top>
      <bottom style="thin">
        <color rgb="FF35629D"/>
      </bottom>
      <diagonal/>
    </border>
    <border>
      <left style="medium">
        <color rgb="FF35629D"/>
      </left>
      <right style="thin">
        <color rgb="FF35629D"/>
      </right>
      <top style="thin">
        <color rgb="FF35629D"/>
      </top>
      <bottom style="thin">
        <color rgb="FF35629D"/>
      </bottom>
      <diagonal/>
    </border>
    <border>
      <left style="thin">
        <color rgb="FF35629D"/>
      </left>
      <right style="medium">
        <color rgb="FF35629D"/>
      </right>
      <top style="thin">
        <color rgb="FF35629D"/>
      </top>
      <bottom style="thin">
        <color rgb="FF35629D"/>
      </bottom>
      <diagonal/>
    </border>
    <border>
      <left style="medium">
        <color rgb="FF35629D"/>
      </left>
      <right style="thin">
        <color rgb="FF35629D"/>
      </right>
      <top style="thin">
        <color rgb="FF35629D"/>
      </top>
      <bottom/>
      <diagonal/>
    </border>
    <border>
      <left style="thin">
        <color rgb="FF35629D"/>
      </left>
      <right style="thin">
        <color rgb="FF35629D"/>
      </right>
      <top style="thin">
        <color rgb="FF35629D"/>
      </top>
      <bottom/>
      <diagonal/>
    </border>
    <border>
      <left style="thin">
        <color rgb="FF35629D"/>
      </left>
      <right style="medium">
        <color rgb="FF35629D"/>
      </right>
      <top style="thin">
        <color rgb="FF35629D"/>
      </top>
      <bottom/>
      <diagonal/>
    </border>
    <border>
      <left style="medium">
        <color rgb="FF35629D"/>
      </left>
      <right style="thin">
        <color rgb="FF35629D"/>
      </right>
      <top style="thin">
        <color rgb="FF35629D"/>
      </top>
      <bottom style="medium">
        <color rgb="FF35629D"/>
      </bottom>
      <diagonal/>
    </border>
    <border>
      <left style="thin">
        <color rgb="FF35629D"/>
      </left>
      <right style="thin">
        <color rgb="FF35629D"/>
      </right>
      <top style="thin">
        <color rgb="FF35629D"/>
      </top>
      <bottom style="medium">
        <color rgb="FF35629D"/>
      </bottom>
      <diagonal/>
    </border>
    <border>
      <left style="thin">
        <color rgb="FF35629D"/>
      </left>
      <right style="medium">
        <color rgb="FF35629D"/>
      </right>
      <top style="thin">
        <color rgb="FF35629D"/>
      </top>
      <bottom style="medium">
        <color rgb="FF35629D"/>
      </bottom>
      <diagonal/>
    </border>
    <border>
      <left style="medium">
        <color rgb="FF35629D"/>
      </left>
      <right/>
      <top style="thin">
        <color rgb="FF35629D"/>
      </top>
      <bottom style="thin">
        <color rgb="FF35629D"/>
      </bottom>
      <diagonal/>
    </border>
    <border>
      <left style="medium">
        <color rgb="FF35629D"/>
      </left>
      <right/>
      <top style="thin">
        <color rgb="FF35629D"/>
      </top>
      <bottom style="medium">
        <color rgb="FF35629D"/>
      </bottom>
      <diagonal/>
    </border>
    <border>
      <left style="medium">
        <color rgb="FF35629D"/>
      </left>
      <right/>
      <top/>
      <bottom style="thin">
        <color rgb="FF35629D"/>
      </bottom>
      <diagonal/>
    </border>
    <border>
      <left/>
      <right style="medium">
        <color rgb="FF35629D"/>
      </right>
      <top style="thin">
        <color rgb="FF35629D"/>
      </top>
      <bottom style="thin">
        <color rgb="FF35629D"/>
      </bottom>
      <diagonal/>
    </border>
    <border>
      <left/>
      <right style="medium">
        <color rgb="FF35629D"/>
      </right>
      <top style="thin">
        <color rgb="FF35629D"/>
      </top>
      <bottom style="medium">
        <color rgb="FF35629D"/>
      </bottom>
      <diagonal/>
    </border>
    <border>
      <left style="medium">
        <color rgb="FF35629D"/>
      </left>
      <right style="thin">
        <color rgb="FF35629D"/>
      </right>
      <top/>
      <bottom style="thin">
        <color rgb="FF35629D"/>
      </bottom>
      <diagonal/>
    </border>
    <border>
      <left/>
      <right/>
      <top/>
      <bottom style="medium">
        <color rgb="FF35629D"/>
      </bottom>
      <diagonal/>
    </border>
    <border>
      <left style="medium">
        <color rgb="FF35629D"/>
      </left>
      <right/>
      <top style="medium">
        <color rgb="FF35629D"/>
      </top>
      <bottom/>
      <diagonal/>
    </border>
    <border>
      <left style="medium">
        <color rgb="FF35629D"/>
      </left>
      <right/>
      <top style="medium">
        <color rgb="FF35629D"/>
      </top>
      <bottom style="thin">
        <color rgb="FF35629D"/>
      </bottom>
      <diagonal/>
    </border>
    <border>
      <left style="thin">
        <color rgb="FF35629D"/>
      </left>
      <right/>
      <top style="thin">
        <color rgb="FF35629D"/>
      </top>
      <bottom style="medium">
        <color rgb="FF35629D"/>
      </bottom>
      <diagonal/>
    </border>
    <border>
      <left/>
      <right/>
      <top style="thin">
        <color rgb="FF35629D"/>
      </top>
      <bottom style="medium">
        <color rgb="FF35629D"/>
      </bottom>
      <diagonal/>
    </border>
    <border>
      <left style="thin">
        <color rgb="FF35629D"/>
      </left>
      <right/>
      <top style="thin">
        <color rgb="FF35629D"/>
      </top>
      <bottom style="thin">
        <color rgb="FF35629D"/>
      </bottom>
      <diagonal/>
    </border>
    <border>
      <left/>
      <right/>
      <top style="thin">
        <color rgb="FF35629D"/>
      </top>
      <bottom style="thin">
        <color rgb="FF35629D"/>
      </bottom>
      <diagonal/>
    </border>
    <border>
      <left style="thin">
        <color rgb="FF35629D"/>
      </left>
      <right/>
      <top style="medium">
        <color rgb="FF35629D"/>
      </top>
      <bottom style="thin">
        <color rgb="FF35629D"/>
      </bottom>
      <diagonal/>
    </border>
    <border>
      <left/>
      <right/>
      <top style="medium">
        <color rgb="FF35629D"/>
      </top>
      <bottom style="thin">
        <color rgb="FF35629D"/>
      </bottom>
      <diagonal/>
    </border>
    <border>
      <left/>
      <right style="medium">
        <color rgb="FF35629D"/>
      </right>
      <top style="medium">
        <color rgb="FF35629D"/>
      </top>
      <bottom style="thin">
        <color rgb="FF35629D"/>
      </bottom>
      <diagonal/>
    </border>
    <border>
      <left style="thin">
        <color rgb="FF35629D"/>
      </left>
      <right/>
      <top/>
      <bottom style="thin">
        <color rgb="FF35629D"/>
      </bottom>
      <diagonal/>
    </border>
    <border>
      <left/>
      <right/>
      <top/>
      <bottom style="thin">
        <color rgb="FF35629D"/>
      </bottom>
      <diagonal/>
    </border>
    <border>
      <left/>
      <right style="medium">
        <color rgb="FF35629D"/>
      </right>
      <top/>
      <bottom style="thin">
        <color rgb="FF35629D"/>
      </bottom>
      <diagonal/>
    </border>
  </borders>
  <cellStyleXfs count="1">
    <xf numFmtId="0" fontId="0" fillId="0" borderId="0"/>
  </cellStyleXfs>
  <cellXfs count="117">
    <xf numFmtId="0" fontId="0" fillId="0" borderId="0" xfId="0"/>
    <xf numFmtId="0" fontId="0" fillId="0" borderId="0" xfId="0"/>
    <xf numFmtId="164" fontId="0" fillId="0" borderId="0" xfId="0" applyNumberFormat="1"/>
    <xf numFmtId="0" fontId="0" fillId="2" borderId="0" xfId="0" applyFill="1" applyProtection="1"/>
    <xf numFmtId="0" fontId="0" fillId="0" borderId="0" xfId="0" applyProtection="1"/>
    <xf numFmtId="0" fontId="0" fillId="2" borderId="0" xfId="0" applyFont="1" applyFill="1" applyProtection="1"/>
    <xf numFmtId="10" fontId="4" fillId="0" borderId="1" xfId="0" applyNumberFormat="1" applyFont="1" applyFill="1" applyBorder="1" applyAlignment="1" applyProtection="1">
      <alignment horizontal="right" vertical="center"/>
    </xf>
    <xf numFmtId="0" fontId="1" fillId="3" borderId="2" xfId="0" applyFont="1" applyFill="1" applyBorder="1" applyAlignment="1" applyProtection="1">
      <alignment vertical="center" wrapText="1"/>
    </xf>
    <xf numFmtId="0" fontId="1" fillId="3" borderId="3" xfId="0" applyFont="1" applyFill="1" applyBorder="1" applyAlignment="1" applyProtection="1">
      <alignment horizontal="right" vertical="center" wrapText="1"/>
    </xf>
    <xf numFmtId="0" fontId="1" fillId="3" borderId="4" xfId="0" applyFont="1" applyFill="1" applyBorder="1" applyAlignment="1" applyProtection="1">
      <alignment horizontal="right" vertical="center" wrapText="1"/>
    </xf>
    <xf numFmtId="0" fontId="4" fillId="0" borderId="5" xfId="0" applyFont="1" applyFill="1" applyBorder="1" applyAlignment="1" applyProtection="1">
      <alignment vertical="center" wrapText="1"/>
    </xf>
    <xf numFmtId="10" fontId="4" fillId="0" borderId="1" xfId="0" applyNumberFormat="1" applyFont="1" applyFill="1" applyBorder="1" applyAlignment="1" applyProtection="1">
      <alignment horizontal="right" vertical="center" wrapText="1"/>
    </xf>
    <xf numFmtId="164" fontId="4" fillId="0" borderId="1" xfId="0" applyNumberFormat="1" applyFont="1" applyFill="1" applyBorder="1" applyAlignment="1" applyProtection="1">
      <alignment horizontal="right" vertical="center" wrapText="1"/>
    </xf>
    <xf numFmtId="164" fontId="4" fillId="0" borderId="6" xfId="0" applyNumberFormat="1" applyFont="1" applyFill="1" applyBorder="1" applyAlignment="1" applyProtection="1">
      <alignment horizontal="right" vertical="center" wrapText="1"/>
    </xf>
    <xf numFmtId="0" fontId="4" fillId="0" borderId="7" xfId="0" applyFont="1" applyFill="1" applyBorder="1" applyAlignment="1" applyProtection="1">
      <alignment vertical="center" wrapText="1"/>
    </xf>
    <xf numFmtId="10" fontId="4" fillId="0" borderId="8" xfId="0" applyNumberFormat="1" applyFont="1" applyFill="1" applyBorder="1" applyAlignment="1" applyProtection="1">
      <alignment horizontal="right" vertical="center"/>
    </xf>
    <xf numFmtId="164" fontId="4" fillId="0" borderId="8" xfId="0" applyNumberFormat="1" applyFont="1" applyFill="1" applyBorder="1" applyAlignment="1" applyProtection="1">
      <alignment horizontal="right" vertical="center" wrapText="1"/>
    </xf>
    <xf numFmtId="164" fontId="4" fillId="0" borderId="9" xfId="0" applyNumberFormat="1" applyFont="1" applyFill="1" applyBorder="1" applyAlignment="1" applyProtection="1">
      <alignment horizontal="right" vertical="center" wrapText="1"/>
    </xf>
    <xf numFmtId="0" fontId="4" fillId="0" borderId="10" xfId="0" applyFont="1" applyFill="1" applyBorder="1" applyAlignment="1" applyProtection="1">
      <alignment vertical="center" wrapText="1"/>
    </xf>
    <xf numFmtId="10" fontId="4" fillId="0" borderId="11" xfId="0" applyNumberFormat="1" applyFont="1" applyFill="1" applyBorder="1" applyAlignment="1" applyProtection="1">
      <alignment horizontal="right" vertical="center"/>
    </xf>
    <xf numFmtId="164" fontId="4" fillId="0" borderId="11" xfId="0" applyNumberFormat="1" applyFont="1" applyFill="1" applyBorder="1" applyAlignment="1" applyProtection="1">
      <alignment horizontal="right" vertical="center" wrapText="1"/>
    </xf>
    <xf numFmtId="164" fontId="4" fillId="0" borderId="12" xfId="0" applyNumberFormat="1" applyFont="1" applyFill="1" applyBorder="1" applyAlignment="1" applyProtection="1">
      <alignment horizontal="right" vertical="center" wrapText="1"/>
    </xf>
    <xf numFmtId="0" fontId="7" fillId="2" borderId="0" xfId="0" applyFont="1" applyFill="1" applyAlignment="1" applyProtection="1">
      <alignment horizontal="left" vertical="center"/>
    </xf>
    <xf numFmtId="0" fontId="7" fillId="2" borderId="0" xfId="0" applyFont="1" applyFill="1" applyAlignment="1" applyProtection="1">
      <alignment horizontal="left" vertical="center"/>
      <protection locked="0"/>
    </xf>
    <xf numFmtId="0" fontId="0" fillId="2" borderId="0" xfId="0" applyFill="1" applyAlignment="1" applyProtection="1">
      <alignment vertical="center"/>
    </xf>
    <xf numFmtId="0" fontId="0" fillId="0" borderId="0" xfId="0" applyFill="1" applyAlignment="1" applyProtection="1">
      <alignment horizontal="right" vertical="center"/>
      <protection locked="0"/>
    </xf>
    <xf numFmtId="0" fontId="7" fillId="2" borderId="0" xfId="0" applyFont="1" applyFill="1" applyAlignment="1" applyProtection="1">
      <alignment vertical="center"/>
    </xf>
    <xf numFmtId="0" fontId="4" fillId="0" borderId="13"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4" fillId="0" borderId="5"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164" fontId="4" fillId="0" borderId="16" xfId="0" applyNumberFormat="1" applyFont="1" applyFill="1" applyBorder="1" applyAlignment="1" applyProtection="1">
      <alignment horizontal="left" vertical="center"/>
    </xf>
    <xf numFmtId="0" fontId="4" fillId="0" borderId="10"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xf>
    <xf numFmtId="0" fontId="8" fillId="2" borderId="0" xfId="0" applyFont="1" applyFill="1" applyAlignment="1" applyProtection="1">
      <alignment vertical="center"/>
    </xf>
    <xf numFmtId="0" fontId="0" fillId="0" borderId="0" xfId="0" applyAlignment="1" applyProtection="1">
      <alignment vertical="center"/>
    </xf>
    <xf numFmtId="0" fontId="1" fillId="3" borderId="2" xfId="0" applyFont="1" applyFill="1" applyBorder="1" applyAlignment="1" applyProtection="1">
      <alignment horizontal="left" vertical="center" wrapText="1"/>
    </xf>
    <xf numFmtId="10" fontId="0" fillId="0" borderId="1" xfId="0" applyNumberFormat="1" applyFont="1" applyFill="1" applyBorder="1" applyAlignment="1" applyProtection="1">
      <alignment vertical="center"/>
    </xf>
    <xf numFmtId="164" fontId="4" fillId="0" borderId="1" xfId="0" applyNumberFormat="1" applyFont="1" applyFill="1" applyBorder="1" applyAlignment="1" applyProtection="1">
      <alignment vertical="center" wrapText="1"/>
    </xf>
    <xf numFmtId="164" fontId="4" fillId="0" borderId="6" xfId="0" applyNumberFormat="1" applyFont="1" applyFill="1" applyBorder="1" applyAlignment="1" applyProtection="1">
      <alignment vertical="center" wrapText="1"/>
    </xf>
    <xf numFmtId="0" fontId="4" fillId="0" borderId="7" xfId="0" applyFont="1" applyFill="1" applyBorder="1" applyAlignment="1" applyProtection="1">
      <alignment horizontal="left" vertical="center" wrapText="1"/>
    </xf>
    <xf numFmtId="0" fontId="0" fillId="3" borderId="11" xfId="0" applyFont="1" applyFill="1" applyBorder="1" applyAlignment="1" applyProtection="1">
      <alignment vertical="center"/>
    </xf>
    <xf numFmtId="164" fontId="1" fillId="3" borderId="11" xfId="0" applyNumberFormat="1" applyFont="1" applyFill="1" applyBorder="1" applyAlignment="1" applyProtection="1">
      <alignment vertical="center" wrapText="1"/>
    </xf>
    <xf numFmtId="164" fontId="6" fillId="3" borderId="12" xfId="0" applyNumberFormat="1" applyFont="1" applyFill="1" applyBorder="1" applyAlignment="1" applyProtection="1">
      <alignment vertical="center"/>
    </xf>
    <xf numFmtId="0" fontId="1" fillId="2" borderId="0" xfId="0" applyFont="1" applyFill="1" applyBorder="1" applyAlignment="1" applyProtection="1">
      <alignment horizontal="left" vertical="center" wrapText="1"/>
    </xf>
    <xf numFmtId="0" fontId="0" fillId="2" borderId="0" xfId="0" applyFill="1" applyBorder="1" applyAlignment="1" applyProtection="1">
      <alignment vertical="center"/>
    </xf>
    <xf numFmtId="164" fontId="1" fillId="2" borderId="0" xfId="0" applyNumberFormat="1" applyFont="1" applyFill="1" applyBorder="1" applyAlignment="1" applyProtection="1">
      <alignment vertical="center" wrapText="1"/>
    </xf>
    <xf numFmtId="164" fontId="6" fillId="2" borderId="0" xfId="0" applyNumberFormat="1" applyFont="1" applyFill="1" applyBorder="1" applyAlignment="1" applyProtection="1">
      <alignment vertical="center"/>
    </xf>
    <xf numFmtId="10" fontId="0" fillId="0" borderId="0" xfId="0" applyNumberFormat="1" applyAlignment="1" applyProtection="1">
      <alignment vertical="center"/>
    </xf>
    <xf numFmtId="0" fontId="4" fillId="0" borderId="5" xfId="0" applyFont="1" applyFill="1" applyBorder="1" applyAlignment="1" applyProtection="1">
      <alignment horizontal="left" vertical="center" wrapText="1"/>
      <protection locked="0"/>
    </xf>
    <xf numFmtId="10" fontId="4" fillId="0" borderId="1" xfId="0" applyNumberFormat="1" applyFont="1" applyFill="1" applyBorder="1" applyAlignment="1" applyProtection="1">
      <alignment horizontal="right" vertical="center"/>
      <protection locked="0"/>
    </xf>
    <xf numFmtId="164" fontId="4" fillId="0" borderId="6" xfId="0" applyNumberFormat="1" applyFont="1" applyFill="1" applyBorder="1" applyAlignment="1" applyProtection="1">
      <alignment horizontal="right" vertical="center" wrapText="1"/>
      <protection locked="0"/>
    </xf>
    <xf numFmtId="10" fontId="0" fillId="0" borderId="1" xfId="0" applyNumberFormat="1" applyFill="1" applyBorder="1" applyAlignment="1" applyProtection="1">
      <alignment horizontal="right" vertical="center"/>
      <protection locked="0"/>
    </xf>
    <xf numFmtId="10" fontId="1" fillId="3" borderId="1" xfId="0" applyNumberFormat="1" applyFont="1" applyFill="1" applyBorder="1" applyAlignment="1" applyProtection="1">
      <alignment horizontal="right" vertical="center" wrapText="1"/>
    </xf>
    <xf numFmtId="164" fontId="1" fillId="3" borderId="1" xfId="0" applyNumberFormat="1" applyFont="1" applyFill="1" applyBorder="1" applyAlignment="1" applyProtection="1">
      <alignment horizontal="right" vertical="center" wrapText="1"/>
    </xf>
    <xf numFmtId="164" fontId="1" fillId="3" borderId="6" xfId="0" applyNumberFormat="1" applyFont="1" applyFill="1" applyBorder="1" applyAlignment="1" applyProtection="1">
      <alignment horizontal="right" vertical="center" wrapText="1"/>
    </xf>
    <xf numFmtId="164" fontId="1" fillId="4" borderId="18" xfId="0" applyNumberFormat="1" applyFont="1" applyFill="1" applyBorder="1" applyAlignment="1" applyProtection="1">
      <alignment vertical="center" wrapText="1"/>
    </xf>
    <xf numFmtId="164" fontId="1" fillId="4" borderId="1" xfId="0" applyNumberFormat="1" applyFont="1" applyFill="1" applyBorder="1" applyAlignment="1" applyProtection="1">
      <alignment horizontal="right" vertical="center" wrapText="1"/>
    </xf>
    <xf numFmtId="164" fontId="1" fillId="4" borderId="6" xfId="0" applyNumberFormat="1" applyFont="1" applyFill="1" applyBorder="1" applyAlignment="1" applyProtection="1">
      <alignment horizontal="right" vertical="center" wrapText="1"/>
    </xf>
    <xf numFmtId="164" fontId="1" fillId="3" borderId="11" xfId="0" applyNumberFormat="1" applyFont="1" applyFill="1" applyBorder="1" applyAlignment="1" applyProtection="1">
      <alignment horizontal="right" vertical="center" wrapText="1"/>
    </xf>
    <xf numFmtId="164" fontId="1" fillId="3" borderId="12" xfId="0" applyNumberFormat="1" applyFont="1" applyFill="1" applyBorder="1" applyAlignment="1" applyProtection="1">
      <alignment horizontal="right" vertical="center" wrapText="1"/>
    </xf>
    <xf numFmtId="164" fontId="1" fillId="4" borderId="19" xfId="0" applyNumberFormat="1" applyFont="1" applyFill="1" applyBorder="1" applyAlignment="1" applyProtection="1">
      <alignment vertical="center" wrapText="1"/>
    </xf>
    <xf numFmtId="164" fontId="1" fillId="4" borderId="19" xfId="0" applyNumberFormat="1" applyFont="1" applyFill="1" applyBorder="1" applyAlignment="1" applyProtection="1">
      <alignment horizontal="right" vertical="center" wrapText="1"/>
    </xf>
    <xf numFmtId="0" fontId="4" fillId="0" borderId="5" xfId="0" applyFont="1" applyFill="1" applyBorder="1" applyAlignment="1" applyProtection="1">
      <alignment vertical="center" wrapText="1"/>
      <protection locked="0"/>
    </xf>
    <xf numFmtId="10" fontId="4" fillId="0" borderId="1" xfId="0" applyNumberFormat="1" applyFont="1" applyFill="1" applyBorder="1" applyAlignment="1" applyProtection="1">
      <alignment horizontal="right" vertical="center" wrapText="1"/>
      <protection locked="0"/>
    </xf>
    <xf numFmtId="10" fontId="4" fillId="0" borderId="5" xfId="0" applyNumberFormat="1" applyFont="1" applyFill="1" applyBorder="1" applyAlignment="1" applyProtection="1">
      <alignment vertical="center" wrapText="1"/>
    </xf>
    <xf numFmtId="10" fontId="1" fillId="3" borderId="1" xfId="0" applyNumberFormat="1" applyFont="1" applyFill="1" applyBorder="1" applyAlignment="1" applyProtection="1">
      <alignment vertical="center" wrapText="1"/>
    </xf>
    <xf numFmtId="164" fontId="1" fillId="3" borderId="1" xfId="0" applyNumberFormat="1" applyFont="1" applyFill="1" applyBorder="1" applyAlignment="1" applyProtection="1">
      <alignment vertical="center" wrapText="1"/>
    </xf>
    <xf numFmtId="164" fontId="1" fillId="3" borderId="6" xfId="0" applyNumberFormat="1" applyFont="1" applyFill="1" applyBorder="1" applyAlignment="1" applyProtection="1">
      <alignment vertical="center" wrapText="1"/>
    </xf>
    <xf numFmtId="164" fontId="1" fillId="4" borderId="18" xfId="0" applyNumberFormat="1" applyFont="1" applyFill="1" applyBorder="1" applyAlignment="1" applyProtection="1">
      <alignment horizontal="left" vertical="center" wrapText="1"/>
    </xf>
    <xf numFmtId="164" fontId="1" fillId="4" borderId="1" xfId="0" applyNumberFormat="1" applyFont="1" applyFill="1" applyBorder="1" applyAlignment="1" applyProtection="1">
      <alignment vertical="center" wrapText="1"/>
    </xf>
    <xf numFmtId="164" fontId="1" fillId="4" borderId="6" xfId="0" applyNumberFormat="1" applyFont="1" applyFill="1" applyBorder="1" applyAlignment="1" applyProtection="1">
      <alignment vertical="center" wrapText="1"/>
    </xf>
    <xf numFmtId="164" fontId="1" fillId="3" borderId="12" xfId="0" applyNumberFormat="1" applyFont="1" applyFill="1" applyBorder="1" applyAlignment="1" applyProtection="1">
      <alignment vertical="center" wrapText="1"/>
    </xf>
    <xf numFmtId="10" fontId="4" fillId="0" borderId="8" xfId="0" applyNumberFormat="1" applyFont="1" applyFill="1" applyBorder="1" applyAlignment="1" applyProtection="1">
      <alignment horizontal="right" vertical="center"/>
      <protection locked="0"/>
    </xf>
    <xf numFmtId="0" fontId="1" fillId="3" borderId="20" xfId="0" applyFont="1" applyFill="1" applyBorder="1" applyAlignment="1" applyProtection="1">
      <alignment vertical="center" wrapText="1"/>
    </xf>
    <xf numFmtId="0" fontId="6" fillId="3" borderId="21" xfId="0" applyFont="1" applyFill="1" applyBorder="1" applyAlignment="1" applyProtection="1">
      <alignment horizontal="left" vertical="center"/>
    </xf>
    <xf numFmtId="0" fontId="1" fillId="3" borderId="10" xfId="0" applyFont="1" applyFill="1" applyBorder="1" applyAlignment="1" applyProtection="1">
      <alignment horizontal="left" vertical="center" wrapText="1"/>
    </xf>
    <xf numFmtId="164" fontId="1" fillId="3" borderId="5" xfId="0" applyNumberFormat="1" applyFont="1" applyFill="1" applyBorder="1" applyAlignment="1" applyProtection="1">
      <alignment horizontal="left" vertical="center" wrapText="1"/>
    </xf>
    <xf numFmtId="164" fontId="1" fillId="3" borderId="10" xfId="0" applyNumberFormat="1" applyFont="1" applyFill="1" applyBorder="1" applyAlignment="1" applyProtection="1">
      <alignment vertical="center" wrapText="1"/>
    </xf>
    <xf numFmtId="164" fontId="1" fillId="3" borderId="10" xfId="0" applyNumberFormat="1" applyFont="1" applyFill="1" applyBorder="1" applyAlignment="1" applyProtection="1">
      <alignment horizontal="left" vertical="center" wrapText="1"/>
    </xf>
    <xf numFmtId="0" fontId="0" fillId="0" borderId="0" xfId="0" applyFont="1"/>
    <xf numFmtId="0" fontId="0" fillId="2" borderId="0" xfId="0" applyNumberFormat="1" applyFont="1" applyFill="1" applyProtection="1"/>
    <xf numFmtId="0" fontId="6" fillId="2" borderId="0" xfId="0" applyNumberFormat="1" applyFont="1" applyFill="1" applyProtection="1"/>
    <xf numFmtId="0" fontId="6" fillId="2" borderId="0" xfId="0" applyFont="1" applyFill="1" applyProtection="1"/>
    <xf numFmtId="10" fontId="0" fillId="2" borderId="0" xfId="0" applyNumberFormat="1" applyFont="1" applyFill="1" applyAlignment="1" applyProtection="1">
      <alignment horizontal="left"/>
    </xf>
    <xf numFmtId="0" fontId="0" fillId="2" borderId="0" xfId="0" applyNumberFormat="1" applyFont="1" applyFill="1" applyAlignment="1" applyProtection="1">
      <alignment horizontal="left"/>
    </xf>
    <xf numFmtId="0" fontId="0" fillId="0" borderId="0" xfId="0" applyFont="1" applyProtection="1"/>
    <xf numFmtId="165" fontId="4" fillId="0" borderId="1" xfId="0" applyNumberFormat="1" applyFont="1" applyFill="1" applyBorder="1" applyAlignment="1" applyProtection="1">
      <alignment horizontal="right" vertical="center" wrapText="1"/>
    </xf>
    <xf numFmtId="0" fontId="0" fillId="2" borderId="0" xfId="0" applyFill="1"/>
    <xf numFmtId="0" fontId="4" fillId="0" borderId="22" xfId="0" applyFont="1" applyFill="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1" fillId="3" borderId="26" xfId="0" applyFont="1" applyFill="1" applyBorder="1" applyAlignment="1" applyProtection="1">
      <alignment horizontal="left" vertical="center" wrapText="1"/>
    </xf>
    <xf numFmtId="0" fontId="1" fillId="3" borderId="27" xfId="0" applyFont="1" applyFill="1" applyBorder="1" applyAlignment="1" applyProtection="1">
      <alignment horizontal="left" vertical="center" wrapText="1"/>
    </xf>
    <xf numFmtId="0" fontId="1" fillId="3" borderId="28" xfId="0" applyFont="1" applyFill="1" applyBorder="1" applyAlignment="1" applyProtection="1">
      <alignment horizontal="left" vertical="center" wrapText="1"/>
    </xf>
    <xf numFmtId="0" fontId="0" fillId="0" borderId="24" xfId="0" applyNumberFormat="1" applyFont="1" applyFill="1" applyBorder="1" applyAlignment="1" applyProtection="1">
      <alignment horizontal="left" vertical="center"/>
      <protection locked="0"/>
    </xf>
    <xf numFmtId="0" fontId="0" fillId="0" borderId="25" xfId="0" applyNumberFormat="1" applyFont="1" applyFill="1" applyBorder="1" applyAlignment="1" applyProtection="1">
      <alignment horizontal="left" vertical="center"/>
      <protection locked="0"/>
    </xf>
    <xf numFmtId="0" fontId="0" fillId="0" borderId="16" xfId="0" applyNumberFormat="1" applyFont="1" applyFill="1" applyBorder="1" applyAlignment="1" applyProtection="1">
      <alignment horizontal="left" vertical="center"/>
      <protection locked="0"/>
    </xf>
    <xf numFmtId="0" fontId="0" fillId="0" borderId="24" xfId="0" applyNumberFormat="1" applyFont="1" applyFill="1" applyBorder="1" applyAlignment="1" applyProtection="1">
      <alignment horizontal="left" vertical="center" wrapText="1"/>
      <protection locked="0"/>
    </xf>
    <xf numFmtId="0" fontId="0" fillId="0" borderId="25" xfId="0" applyNumberFormat="1" applyFont="1" applyFill="1" applyBorder="1" applyAlignment="1" applyProtection="1">
      <alignment horizontal="left" vertical="center" wrapText="1"/>
      <protection locked="0"/>
    </xf>
    <xf numFmtId="0" fontId="0" fillId="0" borderId="16" xfId="0" applyNumberFormat="1" applyFont="1" applyFill="1" applyBorder="1" applyAlignment="1" applyProtection="1">
      <alignment horizontal="left" vertical="center" wrapText="1"/>
      <protection locked="0"/>
    </xf>
    <xf numFmtId="0" fontId="0" fillId="0" borderId="29" xfId="0" applyNumberFormat="1" applyFill="1" applyBorder="1" applyAlignment="1" applyProtection="1">
      <alignment horizontal="left" vertical="center"/>
      <protection locked="0"/>
    </xf>
    <xf numFmtId="0" fontId="0" fillId="0" borderId="30" xfId="0" applyNumberFormat="1" applyFont="1" applyFill="1" applyBorder="1" applyAlignment="1" applyProtection="1">
      <alignment horizontal="left" vertical="center"/>
      <protection locked="0"/>
    </xf>
    <xf numFmtId="0" fontId="0" fillId="0" borderId="31" xfId="0" applyNumberFormat="1" applyFont="1" applyFill="1" applyBorder="1" applyAlignment="1" applyProtection="1">
      <alignment horizontal="left" vertical="center"/>
      <protection locked="0"/>
    </xf>
    <xf numFmtId="0" fontId="6" fillId="3" borderId="26" xfId="0" applyFont="1" applyFill="1" applyBorder="1" applyAlignment="1" applyProtection="1">
      <alignment horizontal="left" vertical="center"/>
    </xf>
    <xf numFmtId="0" fontId="6" fillId="3" borderId="27" xfId="0" applyFont="1" applyFill="1" applyBorder="1" applyAlignment="1" applyProtection="1">
      <alignment horizontal="left" vertical="center"/>
    </xf>
    <xf numFmtId="0" fontId="6" fillId="3" borderId="28" xfId="0" applyFont="1" applyFill="1" applyBorder="1" applyAlignment="1" applyProtection="1">
      <alignment horizontal="left" vertical="center"/>
    </xf>
    <xf numFmtId="0" fontId="0" fillId="0" borderId="22" xfId="0" applyNumberFormat="1" applyFont="1" applyFill="1" applyBorder="1" applyAlignment="1" applyProtection="1">
      <alignment horizontal="left" vertical="center"/>
      <protection locked="0"/>
    </xf>
    <xf numFmtId="0" fontId="0" fillId="0" borderId="23" xfId="0" applyNumberFormat="1" applyFont="1" applyFill="1" applyBorder="1" applyAlignment="1" applyProtection="1">
      <alignment horizontal="left" vertical="center"/>
      <protection locked="0"/>
    </xf>
    <xf numFmtId="0" fontId="0" fillId="0" borderId="17" xfId="0" applyNumberFormat="1" applyFont="1" applyFill="1" applyBorder="1" applyAlignment="1" applyProtection="1">
      <alignment horizontal="left" vertical="center"/>
      <protection locked="0"/>
    </xf>
    <xf numFmtId="49" fontId="6" fillId="3" borderId="3" xfId="0" applyNumberFormat="1" applyFont="1" applyFill="1" applyBorder="1" applyAlignment="1" applyProtection="1">
      <alignment vertical="center"/>
    </xf>
    <xf numFmtId="49" fontId="6" fillId="3" borderId="4" xfId="0" applyNumberFormat="1" applyFont="1" applyFill="1" applyBorder="1" applyAlignment="1" applyProtection="1">
      <alignment vertical="center"/>
    </xf>
    <xf numFmtId="0" fontId="4" fillId="0" borderId="24"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164" fontId="4" fillId="0" borderId="24" xfId="0" applyNumberFormat="1" applyFont="1" applyFill="1" applyBorder="1" applyAlignment="1" applyProtection="1">
      <alignment horizontal="left" vertical="center"/>
      <protection locked="0"/>
    </xf>
    <xf numFmtId="0" fontId="0" fillId="0" borderId="25" xfId="0" applyBorder="1" applyAlignment="1" applyProtection="1">
      <alignment horizontal="left" vertic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5"/>
  <sheetViews>
    <sheetView tabSelected="1" zoomScale="85" zoomScaleNormal="85" zoomScaleSheetLayoutView="100" workbookViewId="0">
      <selection activeCell="C15" sqref="C15:D15"/>
    </sheetView>
  </sheetViews>
  <sheetFormatPr baseColWidth="10" defaultRowHeight="12.75" x14ac:dyDescent="0.2"/>
  <cols>
    <col min="1" max="1" width="4.5703125" customWidth="1"/>
    <col min="2" max="2" width="28.42578125" customWidth="1"/>
    <col min="3" max="5" width="20.7109375" customWidth="1"/>
  </cols>
  <sheetData>
    <row r="1" spans="1:6" x14ac:dyDescent="0.2">
      <c r="A1" s="3"/>
      <c r="B1" s="3"/>
      <c r="C1" s="3"/>
      <c r="D1" s="3"/>
      <c r="E1" s="3"/>
      <c r="F1" s="3"/>
    </row>
    <row r="2" spans="1:6" ht="15.75" x14ac:dyDescent="0.2">
      <c r="A2" s="3"/>
      <c r="B2" s="22" t="s">
        <v>12</v>
      </c>
      <c r="C2" s="23" t="s">
        <v>59</v>
      </c>
      <c r="D2" s="24"/>
      <c r="E2" s="25" t="s">
        <v>15</v>
      </c>
      <c r="F2" s="3"/>
    </row>
    <row r="3" spans="1:6" s="1" customFormat="1" ht="16.5" thickBot="1" x14ac:dyDescent="0.25">
      <c r="A3" s="3"/>
      <c r="B3" s="26"/>
      <c r="C3" s="24"/>
      <c r="D3" s="24"/>
      <c r="E3" s="24"/>
      <c r="F3" s="3"/>
    </row>
    <row r="4" spans="1:6" s="1" customFormat="1" ht="13.5" customHeight="1" x14ac:dyDescent="0.2">
      <c r="A4" s="3"/>
      <c r="B4" s="75" t="s">
        <v>38</v>
      </c>
      <c r="C4" s="92"/>
      <c r="D4" s="93"/>
      <c r="E4" s="94"/>
      <c r="F4" s="3"/>
    </row>
    <row r="5" spans="1:6" s="1" customFormat="1" x14ac:dyDescent="0.2">
      <c r="A5" s="3"/>
      <c r="B5" s="27" t="s">
        <v>37</v>
      </c>
      <c r="C5" s="95"/>
      <c r="D5" s="96"/>
      <c r="E5" s="97"/>
      <c r="F5" s="3"/>
    </row>
    <row r="6" spans="1:6" s="1" customFormat="1" x14ac:dyDescent="0.2">
      <c r="A6" s="3"/>
      <c r="B6" s="27" t="s">
        <v>46</v>
      </c>
      <c r="C6" s="98"/>
      <c r="D6" s="99"/>
      <c r="E6" s="100"/>
      <c r="F6" s="3"/>
    </row>
    <row r="7" spans="1:6" s="1" customFormat="1" ht="12.75" customHeight="1" thickBot="1" x14ac:dyDescent="0.25">
      <c r="A7" s="3"/>
      <c r="B7" s="28" t="s">
        <v>40</v>
      </c>
      <c r="C7" s="107"/>
      <c r="D7" s="108"/>
      <c r="E7" s="109"/>
      <c r="F7" s="3"/>
    </row>
    <row r="8" spans="1:6" ht="13.5" thickBot="1" x14ac:dyDescent="0.25">
      <c r="A8" s="3"/>
      <c r="B8" s="24"/>
      <c r="C8" s="24"/>
      <c r="D8" s="24"/>
      <c r="E8" s="24"/>
      <c r="F8" s="3"/>
    </row>
    <row r="9" spans="1:6" s="1" customFormat="1" ht="13.5" customHeight="1" x14ac:dyDescent="0.2">
      <c r="A9" s="3"/>
      <c r="B9" s="76" t="s">
        <v>39</v>
      </c>
      <c r="C9" s="104"/>
      <c r="D9" s="105"/>
      <c r="E9" s="106"/>
      <c r="F9" s="3"/>
    </row>
    <row r="10" spans="1:6" x14ac:dyDescent="0.2">
      <c r="A10" s="3"/>
      <c r="B10" s="29" t="s">
        <v>41</v>
      </c>
      <c r="C10" s="101"/>
      <c r="D10" s="102"/>
      <c r="E10" s="103"/>
      <c r="F10" s="3"/>
    </row>
    <row r="11" spans="1:6" x14ac:dyDescent="0.2">
      <c r="A11" s="3"/>
      <c r="B11" s="27" t="s">
        <v>46</v>
      </c>
      <c r="C11" s="95"/>
      <c r="D11" s="96"/>
      <c r="E11" s="97"/>
      <c r="F11" s="3"/>
    </row>
    <row r="12" spans="1:6" ht="13.5" thickBot="1" x14ac:dyDescent="0.25">
      <c r="A12" s="3"/>
      <c r="B12" s="28" t="s">
        <v>40</v>
      </c>
      <c r="C12" s="107"/>
      <c r="D12" s="108"/>
      <c r="E12" s="109"/>
      <c r="F12" s="3"/>
    </row>
    <row r="13" spans="1:6" ht="13.5" thickBot="1" x14ac:dyDescent="0.25">
      <c r="A13" s="3"/>
      <c r="B13" s="24"/>
      <c r="C13" s="24"/>
      <c r="D13" s="24"/>
      <c r="E13" s="24"/>
      <c r="F13" s="3"/>
    </row>
    <row r="14" spans="1:6" s="1" customFormat="1" ht="13.5" customHeight="1" x14ac:dyDescent="0.2">
      <c r="A14" s="3"/>
      <c r="B14" s="7" t="s">
        <v>54</v>
      </c>
      <c r="C14" s="110"/>
      <c r="D14" s="110"/>
      <c r="E14" s="111"/>
      <c r="F14" s="3"/>
    </row>
    <row r="15" spans="1:6" s="1" customFormat="1" x14ac:dyDescent="0.2">
      <c r="A15" s="3"/>
      <c r="B15" s="30" t="s">
        <v>47</v>
      </c>
      <c r="C15" s="112" t="s">
        <v>60</v>
      </c>
      <c r="D15" s="113"/>
      <c r="E15" s="31"/>
      <c r="F15" s="3"/>
    </row>
    <row r="16" spans="1:6" x14ac:dyDescent="0.2">
      <c r="A16" s="3"/>
      <c r="B16" s="30" t="s">
        <v>9</v>
      </c>
      <c r="C16" s="112" t="s">
        <v>60</v>
      </c>
      <c r="D16" s="114"/>
      <c r="E16" s="31"/>
      <c r="F16" s="3"/>
    </row>
    <row r="17" spans="1:8" s="1" customFormat="1" x14ac:dyDescent="0.2">
      <c r="A17" s="3"/>
      <c r="B17" s="30" t="s">
        <v>1</v>
      </c>
      <c r="C17" s="115">
        <v>0</v>
      </c>
      <c r="D17" s="116"/>
      <c r="E17" s="32"/>
      <c r="F17" s="3"/>
    </row>
    <row r="18" spans="1:8" s="1" customFormat="1" ht="13.5" thickBot="1" x14ac:dyDescent="0.25">
      <c r="A18" s="3"/>
      <c r="B18" s="33" t="s">
        <v>48</v>
      </c>
      <c r="C18" s="90">
        <v>0</v>
      </c>
      <c r="D18" s="91"/>
      <c r="E18" s="34"/>
      <c r="F18" s="3"/>
    </row>
    <row r="19" spans="1:8" ht="13.5" customHeight="1" thickBot="1" x14ac:dyDescent="0.25">
      <c r="A19" s="3"/>
      <c r="B19" s="35"/>
      <c r="C19" s="24"/>
      <c r="D19" s="24"/>
      <c r="E19" s="36"/>
      <c r="F19" s="3"/>
    </row>
    <row r="20" spans="1:8" ht="13.5" customHeight="1" x14ac:dyDescent="0.2">
      <c r="A20" s="3"/>
      <c r="B20" s="37" t="s">
        <v>22</v>
      </c>
      <c r="C20" s="8" t="s">
        <v>36</v>
      </c>
      <c r="D20" s="8" t="s">
        <v>7</v>
      </c>
      <c r="E20" s="9" t="s">
        <v>8</v>
      </c>
      <c r="F20" s="3"/>
    </row>
    <row r="21" spans="1:8" x14ac:dyDescent="0.2">
      <c r="A21" s="3"/>
      <c r="B21" s="30" t="s">
        <v>63</v>
      </c>
      <c r="C21" s="38"/>
      <c r="D21" s="39">
        <f>C17</f>
        <v>0</v>
      </c>
      <c r="E21" s="40">
        <f>C17*C18</f>
        <v>0</v>
      </c>
      <c r="F21" s="3"/>
    </row>
    <row r="22" spans="1:8" x14ac:dyDescent="0.2">
      <c r="A22" s="3"/>
      <c r="B22" s="41" t="s">
        <v>6</v>
      </c>
      <c r="C22" s="74" t="s">
        <v>60</v>
      </c>
      <c r="D22" s="16">
        <f>IF(C22="Auswählen",0,IF(C22="Kein",0,D21*C22))</f>
        <v>0</v>
      </c>
      <c r="E22" s="17">
        <f>C18*D22</f>
        <v>0</v>
      </c>
      <c r="F22" s="3"/>
    </row>
    <row r="23" spans="1:8" ht="13.5" thickBot="1" x14ac:dyDescent="0.25">
      <c r="A23" s="3"/>
      <c r="B23" s="77" t="s">
        <v>62</v>
      </c>
      <c r="C23" s="42"/>
      <c r="D23" s="43">
        <f>SUM(D21:D22)</f>
        <v>0</v>
      </c>
      <c r="E23" s="44">
        <f>SUM(E21:E22)</f>
        <v>0</v>
      </c>
      <c r="F23" s="3"/>
    </row>
    <row r="24" spans="1:8" s="1" customFormat="1" ht="13.5" thickBot="1" x14ac:dyDescent="0.25">
      <c r="A24" s="3"/>
      <c r="B24" s="45"/>
      <c r="C24" s="46"/>
      <c r="D24" s="47"/>
      <c r="E24" s="48"/>
      <c r="F24" s="3"/>
    </row>
    <row r="25" spans="1:8" ht="13.5" customHeight="1" x14ac:dyDescent="0.2">
      <c r="A25" s="3"/>
      <c r="B25" s="7" t="s">
        <v>13</v>
      </c>
      <c r="C25" s="8" t="s">
        <v>36</v>
      </c>
      <c r="D25" s="8" t="s">
        <v>7</v>
      </c>
      <c r="E25" s="9" t="s">
        <v>8</v>
      </c>
      <c r="F25" s="3"/>
    </row>
    <row r="26" spans="1:8" x14ac:dyDescent="0.2">
      <c r="A26" s="3"/>
      <c r="B26" s="30" t="s">
        <v>2</v>
      </c>
      <c r="C26" s="88">
        <v>5.2999999999999999E-2</v>
      </c>
      <c r="D26" s="12">
        <f>D23*C26</f>
        <v>0</v>
      </c>
      <c r="E26" s="13">
        <f>E23*C26</f>
        <v>0</v>
      </c>
      <c r="F26" s="3"/>
    </row>
    <row r="27" spans="1:8" x14ac:dyDescent="0.2">
      <c r="A27" s="3"/>
      <c r="B27" s="30" t="s">
        <v>3</v>
      </c>
      <c r="C27" s="11">
        <v>1.0999999999999999E-2</v>
      </c>
      <c r="D27" s="12">
        <f>D23*C27</f>
        <v>0</v>
      </c>
      <c r="E27" s="13">
        <f>E23*C27</f>
        <v>0</v>
      </c>
      <c r="F27" s="3"/>
      <c r="H27" s="1"/>
    </row>
    <row r="28" spans="1:8" x14ac:dyDescent="0.2">
      <c r="A28" s="3"/>
      <c r="B28" s="30" t="s">
        <v>4</v>
      </c>
      <c r="C28" s="11">
        <f>MAX(D60:D85)</f>
        <v>0</v>
      </c>
      <c r="D28" s="12">
        <f>D23*C28</f>
        <v>0</v>
      </c>
      <c r="E28" s="13">
        <f>E23*C28</f>
        <v>0</v>
      </c>
      <c r="F28" s="3"/>
    </row>
    <row r="29" spans="1:8" x14ac:dyDescent="0.2">
      <c r="A29" s="3"/>
      <c r="B29" s="30" t="s">
        <v>5</v>
      </c>
      <c r="C29" s="49">
        <f>0.05*0.1055</f>
        <v>5.2750000000000002E-3</v>
      </c>
      <c r="D29" s="12">
        <f>D23*C29</f>
        <v>0</v>
      </c>
      <c r="E29" s="13">
        <f>E23*C29</f>
        <v>0</v>
      </c>
      <c r="F29" s="3"/>
    </row>
    <row r="30" spans="1:8" s="1" customFormat="1" x14ac:dyDescent="0.2">
      <c r="A30" s="3"/>
      <c r="B30" s="50" t="s">
        <v>16</v>
      </c>
      <c r="C30" s="51"/>
      <c r="D30" s="12" t="str">
        <f>IF(C30="","",D23*C30)</f>
        <v/>
      </c>
      <c r="E30" s="52" t="str">
        <f>IF(C30="","",E23*C30)</f>
        <v/>
      </c>
      <c r="F30" s="3"/>
    </row>
    <row r="31" spans="1:8" s="1" customFormat="1" x14ac:dyDescent="0.2">
      <c r="A31" s="3"/>
      <c r="B31" s="30" t="s">
        <v>10</v>
      </c>
      <c r="C31" s="53"/>
      <c r="D31" s="12" t="str">
        <f>IF(C31="","",D23*C31)</f>
        <v/>
      </c>
      <c r="E31" s="52" t="str">
        <f>IF(C31="","",E23*C31)</f>
        <v/>
      </c>
      <c r="F31" s="3"/>
    </row>
    <row r="32" spans="1:8" ht="13.5" customHeight="1" x14ac:dyDescent="0.2">
      <c r="A32" s="3"/>
      <c r="B32" s="78" t="s">
        <v>42</v>
      </c>
      <c r="C32" s="54">
        <f>SUM(C26:C31)</f>
        <v>6.9275000000000003E-2</v>
      </c>
      <c r="D32" s="55">
        <f>SUM(D26:D31)</f>
        <v>0</v>
      </c>
      <c r="E32" s="56">
        <f>SUM(E26:E31)</f>
        <v>0</v>
      </c>
      <c r="F32" s="3"/>
      <c r="G32" s="2"/>
    </row>
    <row r="33" spans="1:6" s="1" customFormat="1" x14ac:dyDescent="0.2">
      <c r="A33" s="3"/>
      <c r="B33" s="57"/>
      <c r="C33" s="58"/>
      <c r="D33" s="58"/>
      <c r="E33" s="59"/>
      <c r="F33" s="3"/>
    </row>
    <row r="34" spans="1:6" ht="13.5" thickBot="1" x14ac:dyDescent="0.25">
      <c r="A34" s="3"/>
      <c r="B34" s="79" t="s">
        <v>44</v>
      </c>
      <c r="C34" s="60"/>
      <c r="D34" s="60">
        <f>SUM(D26:D31)+D23</f>
        <v>0</v>
      </c>
      <c r="E34" s="61">
        <f>SUM(E26:E31)+E23</f>
        <v>0</v>
      </c>
      <c r="F34" s="3"/>
    </row>
    <row r="35" spans="1:6" s="1" customFormat="1" ht="13.5" thickBot="1" x14ac:dyDescent="0.25">
      <c r="A35" s="3"/>
      <c r="B35" s="62"/>
      <c r="C35" s="63"/>
      <c r="D35" s="63"/>
      <c r="E35" s="63"/>
      <c r="F35" s="3"/>
    </row>
    <row r="36" spans="1:6" ht="13.5" customHeight="1" x14ac:dyDescent="0.2">
      <c r="A36" s="3"/>
      <c r="B36" s="7" t="s">
        <v>14</v>
      </c>
      <c r="C36" s="8" t="s">
        <v>36</v>
      </c>
      <c r="D36" s="8" t="s">
        <v>7</v>
      </c>
      <c r="E36" s="9" t="s">
        <v>8</v>
      </c>
      <c r="F36" s="3"/>
    </row>
    <row r="37" spans="1:6" x14ac:dyDescent="0.2">
      <c r="A37" s="3"/>
      <c r="B37" s="10" t="s">
        <v>2</v>
      </c>
      <c r="C37" s="88">
        <v>5.2999999999999999E-2</v>
      </c>
      <c r="D37" s="12">
        <f>D23*C37</f>
        <v>0</v>
      </c>
      <c r="E37" s="13">
        <f>E23*C37</f>
        <v>0</v>
      </c>
      <c r="F37" s="3"/>
    </row>
    <row r="38" spans="1:6" x14ac:dyDescent="0.2">
      <c r="A38" s="3"/>
      <c r="B38" s="10" t="s">
        <v>3</v>
      </c>
      <c r="C38" s="11">
        <v>1.0999999999999999E-2</v>
      </c>
      <c r="D38" s="12">
        <f>D23*C38</f>
        <v>0</v>
      </c>
      <c r="E38" s="13">
        <f>E23*C38</f>
        <v>0</v>
      </c>
      <c r="F38" s="3"/>
    </row>
    <row r="39" spans="1:6" s="1" customFormat="1" x14ac:dyDescent="0.2">
      <c r="A39" s="3"/>
      <c r="B39" s="64" t="s">
        <v>16</v>
      </c>
      <c r="C39" s="51"/>
      <c r="D39" s="12" t="str">
        <f>IF(C39="","",D23*C39)</f>
        <v/>
      </c>
      <c r="E39" s="52" t="str">
        <f>IF(C39="","",E23*C39)</f>
        <v/>
      </c>
      <c r="F39" s="5"/>
    </row>
    <row r="40" spans="1:6" s="1" customFormat="1" x14ac:dyDescent="0.2">
      <c r="A40" s="3"/>
      <c r="B40" s="64" t="s">
        <v>11</v>
      </c>
      <c r="C40" s="51"/>
      <c r="D40" s="12" t="str">
        <f>IF(C40="","",D23*C40)</f>
        <v/>
      </c>
      <c r="E40" s="52" t="str">
        <f>IF(C40="","",E23*C40)</f>
        <v/>
      </c>
      <c r="F40" s="3"/>
    </row>
    <row r="41" spans="1:6" s="1" customFormat="1" x14ac:dyDescent="0.2">
      <c r="A41" s="3"/>
      <c r="B41" s="10" t="str">
        <f>IF(C16=B89,"Quellensteuer","")</f>
        <v/>
      </c>
      <c r="C41" s="11" t="str">
        <f>IF(C16=B89,0.05,"")</f>
        <v/>
      </c>
      <c r="D41" s="12" t="str">
        <f>IF(C41="","",D23*C41)</f>
        <v/>
      </c>
      <c r="E41" s="13" t="str">
        <f>IF(C41="","",E23*C41)</f>
        <v/>
      </c>
      <c r="F41" s="3"/>
    </row>
    <row r="42" spans="1:6" ht="12.75" customHeight="1" x14ac:dyDescent="0.2">
      <c r="A42" s="3"/>
      <c r="B42" s="10" t="str">
        <f>IF(C16=B91,"Quellensteuer","")</f>
        <v/>
      </c>
      <c r="C42" s="65"/>
      <c r="D42" s="12" t="str">
        <f>IF(B42="","",D23*C42)</f>
        <v/>
      </c>
      <c r="E42" s="13" t="str">
        <f>IF(B42="","",E23*C42)</f>
        <v/>
      </c>
      <c r="F42" s="3"/>
    </row>
    <row r="43" spans="1:6" s="1" customFormat="1" ht="12.75" customHeight="1" x14ac:dyDescent="0.2">
      <c r="A43" s="3"/>
      <c r="B43" s="66" t="str">
        <f>IF(C15=B83,"FAK","")</f>
        <v/>
      </c>
      <c r="C43" s="11" t="str">
        <f>IF(C15=B83,0.0017,"")</f>
        <v/>
      </c>
      <c r="D43" s="12" t="str">
        <f>IF(C15=B83,D23*C43,"")</f>
        <v/>
      </c>
      <c r="E43" s="13" t="str">
        <f>IF(C15=B83,E23*C43,"")</f>
        <v/>
      </c>
      <c r="F43" s="3"/>
    </row>
    <row r="44" spans="1:6" ht="13.5" customHeight="1" x14ac:dyDescent="0.2">
      <c r="A44" s="3"/>
      <c r="B44" s="78" t="s">
        <v>43</v>
      </c>
      <c r="C44" s="67">
        <f>SUM(C37:C43)</f>
        <v>6.4000000000000001E-2</v>
      </c>
      <c r="D44" s="68">
        <f>SUM(D37:D43)</f>
        <v>0</v>
      </c>
      <c r="E44" s="69">
        <f>SUM(E37:E43)</f>
        <v>0</v>
      </c>
      <c r="F44" s="3"/>
    </row>
    <row r="45" spans="1:6" ht="12.75" customHeight="1" x14ac:dyDescent="0.2">
      <c r="A45" s="3"/>
      <c r="B45" s="70"/>
      <c r="C45" s="71"/>
      <c r="D45" s="71"/>
      <c r="E45" s="72"/>
      <c r="F45" s="3"/>
    </row>
    <row r="46" spans="1:6" ht="13.5" thickBot="1" x14ac:dyDescent="0.25">
      <c r="A46" s="3"/>
      <c r="B46" s="80" t="s">
        <v>45</v>
      </c>
      <c r="C46" s="43"/>
      <c r="D46" s="43">
        <f>D23-D44</f>
        <v>0</v>
      </c>
      <c r="E46" s="73">
        <f>E23-E44</f>
        <v>0</v>
      </c>
      <c r="F46" s="3"/>
    </row>
    <row r="47" spans="1:6" s="1" customFormat="1" ht="13.5" thickBot="1" x14ac:dyDescent="0.25">
      <c r="A47" s="3"/>
      <c r="B47" s="24"/>
      <c r="C47" s="24"/>
      <c r="D47" s="24"/>
      <c r="E47" s="24"/>
      <c r="F47" s="3"/>
    </row>
    <row r="48" spans="1:6" s="1" customFormat="1" ht="13.5" customHeight="1" x14ac:dyDescent="0.2">
      <c r="A48" s="3"/>
      <c r="B48" s="7" t="s">
        <v>55</v>
      </c>
      <c r="C48" s="8"/>
      <c r="D48" s="8" t="s">
        <v>7</v>
      </c>
      <c r="E48" s="9" t="s">
        <v>8</v>
      </c>
      <c r="F48" s="3"/>
    </row>
    <row r="49" spans="1:6" s="1" customFormat="1" x14ac:dyDescent="0.2">
      <c r="A49" s="3"/>
      <c r="B49" s="10" t="s">
        <v>56</v>
      </c>
      <c r="C49" s="11"/>
      <c r="D49" s="12">
        <f>IF(D41="",D26+D27+D29+D37+D38,D26+D27+D29+D37+D38+D41)</f>
        <v>0</v>
      </c>
      <c r="E49" s="13">
        <f>IF(E41="",E26+E27+E29+E37+E38,E26+E27+E29+E37+E38+E41)</f>
        <v>0</v>
      </c>
      <c r="F49" s="3"/>
    </row>
    <row r="50" spans="1:6" s="1" customFormat="1" x14ac:dyDescent="0.2">
      <c r="A50" s="3"/>
      <c r="B50" s="10" t="s">
        <v>57</v>
      </c>
      <c r="C50" s="11"/>
      <c r="D50" s="12">
        <f>IF(D43="",D28,D28+D43)</f>
        <v>0</v>
      </c>
      <c r="E50" s="13">
        <f>IF(E43="",E28,E28+E43)</f>
        <v>0</v>
      </c>
      <c r="F50" s="3"/>
    </row>
    <row r="51" spans="1:6" s="1" customFormat="1" x14ac:dyDescent="0.2">
      <c r="A51" s="3"/>
      <c r="B51" s="10" t="str">
        <f>IF(AND(D30="",E30="",D39="",E39=""),"","Prämien an KT-Versicherer")</f>
        <v/>
      </c>
      <c r="C51" s="6"/>
      <c r="D51" s="12" t="str">
        <f>IF(AND(D30="",D39=""),"",IF(D30="",D39,IF(D39="",D30,D30+D39)))</f>
        <v/>
      </c>
      <c r="E51" s="13" t="str">
        <f>IF(AND(E30="",E39=""),"",IF(E30="",E39,IF(E39="",E30,E30+E39)))</f>
        <v/>
      </c>
      <c r="F51" s="3"/>
    </row>
    <row r="52" spans="1:6" s="1" customFormat="1" x14ac:dyDescent="0.2">
      <c r="A52" s="3"/>
      <c r="B52" s="14" t="str">
        <f>IF(AND(C31="",E31="",C40="",E40=""),"","Prämien an Unfallversicherer")</f>
        <v/>
      </c>
      <c r="C52" s="15"/>
      <c r="D52" s="16" t="str">
        <f>IF(AND(D31="",D40=""),"",IF(D31="",D40,IF(D40="",D31,D31+D40)))</f>
        <v/>
      </c>
      <c r="E52" s="17" t="str">
        <f>IF(AND(E31="",E40=""),"",IF(E31="",E40,IF(E40="",E31,E31+E40)))</f>
        <v/>
      </c>
      <c r="F52" s="3"/>
    </row>
    <row r="53" spans="1:6" s="1" customFormat="1" ht="13.5" thickBot="1" x14ac:dyDescent="0.25">
      <c r="A53" s="3"/>
      <c r="B53" s="18" t="str">
        <f>IF(D53="","","Quellensteuer an Steueramt")</f>
        <v/>
      </c>
      <c r="C53" s="19"/>
      <c r="D53" s="20" t="str">
        <f>IF(D42="","",D42)</f>
        <v/>
      </c>
      <c r="E53" s="21" t="str">
        <f>IF(E42="","",E42)</f>
        <v/>
      </c>
      <c r="F53" s="3"/>
    </row>
    <row r="54" spans="1:6" s="1" customFormat="1" x14ac:dyDescent="0.2">
      <c r="A54" s="3"/>
      <c r="B54" s="3"/>
      <c r="C54" s="3"/>
      <c r="D54" s="3"/>
      <c r="E54" s="3"/>
      <c r="F54" s="3"/>
    </row>
    <row r="55" spans="1:6" s="81" customFormat="1" ht="12.6" hidden="1" customHeight="1" x14ac:dyDescent="0.2">
      <c r="A55" s="5"/>
      <c r="B55" s="5"/>
      <c r="C55" s="5"/>
      <c r="D55" s="5"/>
      <c r="E55" s="5"/>
      <c r="F55" s="5"/>
    </row>
    <row r="56" spans="1:6" s="81" customFormat="1" ht="12" hidden="1" customHeight="1" x14ac:dyDescent="0.2">
      <c r="A56" s="5"/>
      <c r="B56" s="5"/>
      <c r="C56" s="5"/>
      <c r="D56" s="5"/>
      <c r="E56" s="5"/>
      <c r="F56" s="5"/>
    </row>
    <row r="57" spans="1:6" s="81" customFormat="1" hidden="1" x14ac:dyDescent="0.2">
      <c r="A57" s="5"/>
      <c r="B57" s="5"/>
      <c r="C57" s="5"/>
      <c r="D57" s="5"/>
      <c r="E57" s="5"/>
      <c r="F57" s="5"/>
    </row>
    <row r="58" spans="1:6" s="81" customFormat="1" ht="14.45" hidden="1" customHeight="1" x14ac:dyDescent="0.2">
      <c r="A58" s="82"/>
      <c r="B58" s="83" t="s">
        <v>12</v>
      </c>
      <c r="C58" s="82"/>
      <c r="D58" s="82"/>
      <c r="E58" s="82"/>
      <c r="F58" s="5"/>
    </row>
    <row r="59" spans="1:6" s="81" customFormat="1" ht="14.45" hidden="1" customHeight="1" x14ac:dyDescent="0.2">
      <c r="A59" s="82"/>
      <c r="B59" s="82" t="s">
        <v>60</v>
      </c>
      <c r="C59" s="89">
        <v>0</v>
      </c>
      <c r="D59" s="82">
        <f t="shared" ref="D59:D85" si="0">IF($C$15=B59,C59,"")</f>
        <v>0</v>
      </c>
      <c r="E59" s="82"/>
      <c r="F59" s="5"/>
    </row>
    <row r="60" spans="1:6" s="81" customFormat="1" ht="14.45" hidden="1" customHeight="1" x14ac:dyDescent="0.2">
      <c r="A60" s="82"/>
      <c r="B60" s="82" t="s">
        <v>17</v>
      </c>
      <c r="C60" s="89">
        <v>1.4500000000000001E-2</v>
      </c>
      <c r="D60" s="82" t="str">
        <f t="shared" si="0"/>
        <v/>
      </c>
      <c r="E60" s="82"/>
      <c r="F60" s="82"/>
    </row>
    <row r="61" spans="1:6" s="81" customFormat="1" ht="14.45" hidden="1" customHeight="1" x14ac:dyDescent="0.2">
      <c r="A61" s="82"/>
      <c r="B61" s="82" t="s">
        <v>18</v>
      </c>
      <c r="C61" s="89">
        <v>1.6E-2</v>
      </c>
      <c r="D61" s="82" t="str">
        <f t="shared" si="0"/>
        <v/>
      </c>
      <c r="E61" s="82"/>
      <c r="F61" s="82"/>
    </row>
    <row r="62" spans="1:6" s="81" customFormat="1" ht="14.45" hidden="1" customHeight="1" x14ac:dyDescent="0.2">
      <c r="A62" s="82"/>
      <c r="B62" s="82" t="s">
        <v>19</v>
      </c>
      <c r="C62" s="89">
        <v>1.7999999999999999E-2</v>
      </c>
      <c r="D62" s="82" t="str">
        <f t="shared" si="0"/>
        <v/>
      </c>
      <c r="E62" s="82"/>
      <c r="F62" s="82"/>
    </row>
    <row r="63" spans="1:6" s="81" customFormat="1" ht="14.45" hidden="1" customHeight="1" x14ac:dyDescent="0.2">
      <c r="A63" s="82"/>
      <c r="B63" s="82" t="s">
        <v>20</v>
      </c>
      <c r="C63" s="89">
        <v>1.2500000000000001E-2</v>
      </c>
      <c r="D63" s="82" t="str">
        <f t="shared" si="0"/>
        <v/>
      </c>
      <c r="E63" s="82"/>
      <c r="F63" s="82"/>
    </row>
    <row r="64" spans="1:6" s="81" customFormat="1" ht="14.45" hidden="1" customHeight="1" x14ac:dyDescent="0.2">
      <c r="A64" s="82"/>
      <c r="B64" s="82" t="s">
        <v>21</v>
      </c>
      <c r="C64" s="89">
        <v>1.6500000000000001E-2</v>
      </c>
      <c r="D64" s="82" t="str">
        <f t="shared" si="0"/>
        <v/>
      </c>
      <c r="E64" s="82"/>
      <c r="F64" s="82"/>
    </row>
    <row r="65" spans="1:6" s="81" customFormat="1" ht="14.45" hidden="1" customHeight="1" x14ac:dyDescent="0.2">
      <c r="A65" s="82"/>
      <c r="B65" s="82" t="s">
        <v>23</v>
      </c>
      <c r="C65" s="89">
        <v>1.4999999999999999E-2</v>
      </c>
      <c r="D65" s="82" t="str">
        <f t="shared" si="0"/>
        <v/>
      </c>
      <c r="E65" s="82"/>
      <c r="F65" s="82"/>
    </row>
    <row r="66" spans="1:6" s="81" customFormat="1" ht="14.45" hidden="1" customHeight="1" x14ac:dyDescent="0.2">
      <c r="A66" s="82"/>
      <c r="B66" s="82" t="s">
        <v>49</v>
      </c>
      <c r="C66" s="89">
        <v>2.4799999999999999E-2</v>
      </c>
      <c r="D66" s="82" t="str">
        <f t="shared" si="0"/>
        <v/>
      </c>
      <c r="E66" s="82"/>
      <c r="F66" s="82"/>
    </row>
    <row r="67" spans="1:6" s="81" customFormat="1" ht="14.45" hidden="1" customHeight="1" x14ac:dyDescent="0.2">
      <c r="A67" s="82"/>
      <c r="B67" s="82" t="s">
        <v>50</v>
      </c>
      <c r="C67" s="89">
        <v>2.2800000000000001E-2</v>
      </c>
      <c r="D67" s="82" t="str">
        <f t="shared" si="0"/>
        <v/>
      </c>
      <c r="E67" s="82"/>
      <c r="F67" s="82"/>
    </row>
    <row r="68" spans="1:6" s="81" customFormat="1" ht="14.45" hidden="1" customHeight="1" x14ac:dyDescent="0.2">
      <c r="A68" s="82"/>
      <c r="B68" s="82" t="s">
        <v>24</v>
      </c>
      <c r="C68" s="89">
        <v>1.4E-2</v>
      </c>
      <c r="D68" s="82" t="str">
        <f t="shared" si="0"/>
        <v/>
      </c>
      <c r="E68" s="82"/>
      <c r="F68" s="82"/>
    </row>
    <row r="69" spans="1:6" s="81" customFormat="1" ht="14.45" hidden="1" customHeight="1" x14ac:dyDescent="0.2">
      <c r="A69" s="82"/>
      <c r="B69" s="82" t="s">
        <v>25</v>
      </c>
      <c r="C69" s="89">
        <v>1.6E-2</v>
      </c>
      <c r="D69" s="82" t="str">
        <f t="shared" si="0"/>
        <v/>
      </c>
      <c r="E69" s="82"/>
      <c r="F69" s="82"/>
    </row>
    <row r="70" spans="1:6" s="81" customFormat="1" ht="14.45" hidden="1" customHeight="1" x14ac:dyDescent="0.2">
      <c r="A70" s="82"/>
      <c r="B70" s="82" t="s">
        <v>26</v>
      </c>
      <c r="C70" s="89">
        <v>2.75E-2</v>
      </c>
      <c r="D70" s="82" t="str">
        <f t="shared" si="0"/>
        <v/>
      </c>
      <c r="E70" s="82"/>
      <c r="F70" s="82"/>
    </row>
    <row r="71" spans="1:6" s="81" customFormat="1" ht="14.45" hidden="1" customHeight="1" x14ac:dyDescent="0.2">
      <c r="A71" s="82"/>
      <c r="B71" s="82" t="s">
        <v>58</v>
      </c>
      <c r="C71" s="89">
        <v>1.35E-2</v>
      </c>
      <c r="D71" s="82" t="str">
        <f t="shared" si="0"/>
        <v/>
      </c>
      <c r="E71" s="82"/>
      <c r="F71" s="82"/>
    </row>
    <row r="72" spans="1:6" s="81" customFormat="1" ht="14.45" hidden="1" customHeight="1" x14ac:dyDescent="0.2">
      <c r="A72" s="82"/>
      <c r="B72" s="82" t="s">
        <v>51</v>
      </c>
      <c r="C72" s="89">
        <v>1.9E-2</v>
      </c>
      <c r="D72" s="82" t="str">
        <f t="shared" si="0"/>
        <v/>
      </c>
      <c r="E72" s="82"/>
      <c r="F72" s="82"/>
    </row>
    <row r="73" spans="1:6" s="81" customFormat="1" ht="14.45" hidden="1" customHeight="1" x14ac:dyDescent="0.2">
      <c r="A73" s="82"/>
      <c r="B73" s="82" t="s">
        <v>27</v>
      </c>
      <c r="C73" s="89">
        <v>1.4999999999999999E-2</v>
      </c>
      <c r="D73" s="82" t="str">
        <f t="shared" si="0"/>
        <v/>
      </c>
      <c r="E73" s="82"/>
      <c r="F73" s="82"/>
    </row>
    <row r="74" spans="1:6" s="81" customFormat="1" ht="14.45" hidden="1" customHeight="1" x14ac:dyDescent="0.2">
      <c r="A74" s="82"/>
      <c r="B74" s="82" t="s">
        <v>28</v>
      </c>
      <c r="C74" s="89">
        <v>1.4E-2</v>
      </c>
      <c r="D74" s="82" t="str">
        <f t="shared" si="0"/>
        <v/>
      </c>
      <c r="E74" s="82"/>
      <c r="F74" s="82"/>
    </row>
    <row r="75" spans="1:6" s="81" customFormat="1" ht="14.45" hidden="1" customHeight="1" x14ac:dyDescent="0.2">
      <c r="A75" s="82"/>
      <c r="B75" s="82" t="s">
        <v>67</v>
      </c>
      <c r="C75" s="89">
        <v>1.7999999999999999E-2</v>
      </c>
      <c r="D75" s="82" t="str">
        <f t="shared" si="0"/>
        <v/>
      </c>
      <c r="E75" s="82"/>
      <c r="F75" s="82"/>
    </row>
    <row r="76" spans="1:6" s="81" customFormat="1" ht="14.45" hidden="1" customHeight="1" x14ac:dyDescent="0.2">
      <c r="A76" s="82"/>
      <c r="B76" s="82" t="s">
        <v>29</v>
      </c>
      <c r="C76" s="89">
        <v>1.2500000000000001E-2</v>
      </c>
      <c r="D76" s="82" t="str">
        <f t="shared" si="0"/>
        <v/>
      </c>
      <c r="E76" s="82"/>
      <c r="F76" s="82"/>
    </row>
    <row r="77" spans="1:6" s="81" customFormat="1" ht="14.45" hidden="1" customHeight="1" x14ac:dyDescent="0.2">
      <c r="A77" s="82"/>
      <c r="B77" s="82" t="s">
        <v>30</v>
      </c>
      <c r="C77" s="89">
        <v>1.2999999999999999E-2</v>
      </c>
      <c r="D77" s="82" t="str">
        <f t="shared" si="0"/>
        <v/>
      </c>
      <c r="E77" s="82"/>
      <c r="F77" s="82"/>
    </row>
    <row r="78" spans="1:6" s="81" customFormat="1" ht="14.45" hidden="1" customHeight="1" x14ac:dyDescent="0.2">
      <c r="A78" s="82"/>
      <c r="B78" s="82" t="s">
        <v>0</v>
      </c>
      <c r="C78" s="89">
        <v>1.2999999999999999E-2</v>
      </c>
      <c r="D78" s="82" t="str">
        <f t="shared" si="0"/>
        <v/>
      </c>
      <c r="E78" s="82"/>
      <c r="F78" s="82"/>
    </row>
    <row r="79" spans="1:6" s="81" customFormat="1" ht="14.45" hidden="1" customHeight="1" x14ac:dyDescent="0.2">
      <c r="A79" s="82"/>
      <c r="B79" s="82" t="s">
        <v>31</v>
      </c>
      <c r="C79" s="89">
        <v>1.7000000000000001E-2</v>
      </c>
      <c r="D79" s="82" t="str">
        <f t="shared" si="0"/>
        <v/>
      </c>
      <c r="E79" s="82"/>
      <c r="F79" s="82"/>
    </row>
    <row r="80" spans="1:6" s="81" customFormat="1" ht="14.45" hidden="1" customHeight="1" x14ac:dyDescent="0.2">
      <c r="A80" s="82"/>
      <c r="B80" s="82" t="s">
        <v>32</v>
      </c>
      <c r="C80" s="89">
        <v>1.4999999999999999E-2</v>
      </c>
      <c r="D80" s="82" t="str">
        <f t="shared" si="0"/>
        <v/>
      </c>
      <c r="E80" s="82"/>
      <c r="F80" s="82"/>
    </row>
    <row r="81" spans="1:6" s="81" customFormat="1" ht="14.45" hidden="1" customHeight="1" x14ac:dyDescent="0.2">
      <c r="A81" s="82"/>
      <c r="B81" s="82" t="s">
        <v>33</v>
      </c>
      <c r="C81" s="89">
        <v>2.1000000000000001E-2</v>
      </c>
      <c r="D81" s="82" t="str">
        <f t="shared" si="0"/>
        <v/>
      </c>
      <c r="E81" s="82"/>
      <c r="F81" s="82"/>
    </row>
    <row r="82" spans="1:6" s="81" customFormat="1" ht="14.45" hidden="1" customHeight="1" x14ac:dyDescent="0.2">
      <c r="A82" s="82"/>
      <c r="B82" s="82" t="s">
        <v>52</v>
      </c>
      <c r="C82" s="89">
        <v>2.4799999999999999E-2</v>
      </c>
      <c r="D82" s="82" t="str">
        <f t="shared" si="0"/>
        <v/>
      </c>
      <c r="E82" s="82"/>
      <c r="F82" s="82"/>
    </row>
    <row r="83" spans="1:6" s="81" customFormat="1" ht="14.45" hidden="1" customHeight="1" x14ac:dyDescent="0.2">
      <c r="A83" s="82"/>
      <c r="B83" s="82" t="s">
        <v>53</v>
      </c>
      <c r="C83" s="89">
        <v>2.5000000000000001E-2</v>
      </c>
      <c r="D83" s="82" t="str">
        <f t="shared" si="0"/>
        <v/>
      </c>
      <c r="E83" s="82"/>
      <c r="F83" s="82"/>
    </row>
    <row r="84" spans="1:6" s="81" customFormat="1" ht="14.45" hidden="1" customHeight="1" x14ac:dyDescent="0.2">
      <c r="A84" s="82"/>
      <c r="B84" s="82" t="s">
        <v>34</v>
      </c>
      <c r="C84" s="89">
        <v>1.6E-2</v>
      </c>
      <c r="D84" s="82" t="str">
        <f t="shared" si="0"/>
        <v/>
      </c>
      <c r="E84" s="82"/>
      <c r="F84" s="82"/>
    </row>
    <row r="85" spans="1:6" s="81" customFormat="1" ht="14.45" hidden="1" customHeight="1" x14ac:dyDescent="0.2">
      <c r="A85" s="82"/>
      <c r="B85" s="82" t="s">
        <v>35</v>
      </c>
      <c r="C85" s="89">
        <v>1.025E-2</v>
      </c>
      <c r="D85" s="82" t="str">
        <f t="shared" si="0"/>
        <v/>
      </c>
      <c r="E85" s="82"/>
      <c r="F85" s="82"/>
    </row>
    <row r="86" spans="1:6" s="81" customFormat="1" ht="14.45" hidden="1" customHeight="1" x14ac:dyDescent="0.2">
      <c r="A86" s="82"/>
      <c r="B86" s="82"/>
      <c r="C86" s="82"/>
      <c r="D86" s="82"/>
      <c r="E86" s="82"/>
      <c r="F86" s="82"/>
    </row>
    <row r="87" spans="1:6" s="81" customFormat="1" ht="14.45" hidden="1" customHeight="1" x14ac:dyDescent="0.2">
      <c r="A87" s="82"/>
      <c r="B87" s="84" t="s">
        <v>9</v>
      </c>
      <c r="C87" s="82"/>
      <c r="D87" s="82"/>
      <c r="E87" s="82"/>
      <c r="F87" s="82"/>
    </row>
    <row r="88" spans="1:6" s="81" customFormat="1" ht="14.45" hidden="1" customHeight="1" x14ac:dyDescent="0.2">
      <c r="A88" s="82"/>
      <c r="B88" s="5" t="s">
        <v>60</v>
      </c>
      <c r="C88" s="82"/>
      <c r="D88" s="82"/>
      <c r="E88" s="82"/>
      <c r="F88" s="82"/>
    </row>
    <row r="89" spans="1:6" s="81" customFormat="1" ht="14.45" hidden="1" customHeight="1" x14ac:dyDescent="0.2">
      <c r="A89" s="82"/>
      <c r="B89" s="5" t="s">
        <v>64</v>
      </c>
      <c r="C89" s="82"/>
      <c r="D89" s="82"/>
      <c r="E89" s="82"/>
      <c r="F89" s="82"/>
    </row>
    <row r="90" spans="1:6" s="81" customFormat="1" ht="14.45" hidden="1" customHeight="1" x14ac:dyDescent="0.2">
      <c r="A90" s="82"/>
      <c r="B90" s="5" t="s">
        <v>65</v>
      </c>
      <c r="C90" s="82"/>
      <c r="D90" s="82"/>
      <c r="E90" s="82"/>
      <c r="F90" s="82"/>
    </row>
    <row r="91" spans="1:6" s="81" customFormat="1" ht="14.45" hidden="1" customHeight="1" x14ac:dyDescent="0.2">
      <c r="A91" s="82"/>
      <c r="B91" s="5" t="s">
        <v>66</v>
      </c>
      <c r="C91" s="82"/>
      <c r="D91" s="82"/>
      <c r="E91" s="82"/>
      <c r="F91" s="82"/>
    </row>
    <row r="92" spans="1:6" s="81" customFormat="1" ht="14.45" hidden="1" customHeight="1" x14ac:dyDescent="0.2">
      <c r="A92" s="82"/>
      <c r="B92" s="82"/>
      <c r="C92" s="82"/>
      <c r="D92" s="82"/>
      <c r="E92" s="82"/>
      <c r="F92" s="82"/>
    </row>
    <row r="93" spans="1:6" s="81" customFormat="1" ht="14.45" hidden="1" customHeight="1" x14ac:dyDescent="0.2">
      <c r="A93" s="82"/>
      <c r="B93" s="83" t="s">
        <v>6</v>
      </c>
      <c r="C93" s="82"/>
      <c r="D93" s="82"/>
      <c r="E93" s="82"/>
      <c r="F93" s="82"/>
    </row>
    <row r="94" spans="1:6" s="81" customFormat="1" ht="14.45" hidden="1" customHeight="1" x14ac:dyDescent="0.2">
      <c r="A94" s="82"/>
      <c r="B94" s="82" t="s">
        <v>60</v>
      </c>
      <c r="C94" s="82"/>
      <c r="D94" s="82"/>
      <c r="E94" s="82"/>
      <c r="F94" s="82"/>
    </row>
    <row r="95" spans="1:6" s="81" customFormat="1" ht="14.45" hidden="1" customHeight="1" x14ac:dyDescent="0.2">
      <c r="A95" s="82"/>
      <c r="B95" s="85">
        <v>8.3299999999999999E-2</v>
      </c>
      <c r="C95" s="82"/>
      <c r="D95" s="82"/>
      <c r="E95" s="82"/>
      <c r="F95" s="82"/>
    </row>
    <row r="96" spans="1:6" s="81" customFormat="1" ht="14.45" hidden="1" customHeight="1" x14ac:dyDescent="0.2">
      <c r="A96" s="82"/>
      <c r="B96" s="85">
        <v>0.10639999999999999</v>
      </c>
      <c r="C96" s="82"/>
      <c r="D96" s="82"/>
      <c r="E96" s="82"/>
      <c r="F96" s="82"/>
    </row>
    <row r="97" spans="1:7" s="81" customFormat="1" ht="14.45" hidden="1" customHeight="1" x14ac:dyDescent="0.2">
      <c r="A97" s="82"/>
      <c r="B97" s="85">
        <v>0.13039999999999999</v>
      </c>
      <c r="C97" s="82"/>
      <c r="D97" s="82"/>
      <c r="E97" s="82"/>
      <c r="F97" s="82"/>
    </row>
    <row r="98" spans="1:7" s="81" customFormat="1" ht="14.45" hidden="1" customHeight="1" x14ac:dyDescent="0.2">
      <c r="A98" s="82"/>
      <c r="B98" s="86" t="s">
        <v>61</v>
      </c>
      <c r="C98" s="82"/>
      <c r="D98" s="82"/>
      <c r="E98" s="82"/>
      <c r="F98" s="82"/>
    </row>
    <row r="99" spans="1:7" s="81" customFormat="1" ht="14.45" hidden="1" customHeight="1" x14ac:dyDescent="0.2">
      <c r="A99" s="82"/>
      <c r="B99" s="87"/>
      <c r="C99" s="87"/>
      <c r="D99" s="87"/>
      <c r="E99" s="87"/>
      <c r="F99" s="87"/>
    </row>
    <row r="100" spans="1:7" s="81" customFormat="1" x14ac:dyDescent="0.2">
      <c r="A100" s="87"/>
      <c r="B100" s="87"/>
      <c r="C100" s="87"/>
      <c r="D100" s="87"/>
      <c r="E100" s="87"/>
      <c r="F100" s="87"/>
    </row>
    <row r="101" spans="1:7" x14ac:dyDescent="0.2">
      <c r="A101" s="4"/>
      <c r="B101" s="4"/>
      <c r="C101" s="4"/>
      <c r="D101" s="4"/>
      <c r="E101" s="4"/>
      <c r="F101" s="4"/>
      <c r="G101" s="1"/>
    </row>
    <row r="102" spans="1:7" x14ac:dyDescent="0.2">
      <c r="B102" s="1"/>
      <c r="C102" s="1"/>
      <c r="D102" s="1"/>
      <c r="E102" s="1"/>
      <c r="F102" s="1"/>
      <c r="G102" s="1"/>
    </row>
    <row r="103" spans="1:7" x14ac:dyDescent="0.2">
      <c r="B103" s="1"/>
      <c r="C103" s="1"/>
      <c r="D103" s="1"/>
      <c r="E103" s="1"/>
      <c r="F103" s="1"/>
      <c r="G103" s="1"/>
    </row>
    <row r="104" spans="1:7" x14ac:dyDescent="0.2">
      <c r="B104" s="1"/>
      <c r="C104" s="1"/>
      <c r="D104" s="1"/>
      <c r="E104" s="1"/>
      <c r="F104" s="1"/>
      <c r="G104" s="1"/>
    </row>
    <row r="105" spans="1:7" x14ac:dyDescent="0.2">
      <c r="B105" s="1"/>
      <c r="C105" s="1"/>
      <c r="D105" s="1"/>
      <c r="E105" s="1"/>
      <c r="F105" s="1"/>
      <c r="G105" s="1"/>
    </row>
    <row r="106" spans="1:7" x14ac:dyDescent="0.2">
      <c r="B106" s="1"/>
      <c r="C106" s="1"/>
      <c r="D106" s="1"/>
      <c r="E106" s="1"/>
      <c r="F106" s="1"/>
      <c r="G106" s="1"/>
    </row>
    <row r="107" spans="1:7" x14ac:dyDescent="0.2">
      <c r="B107" s="1"/>
      <c r="C107" s="1"/>
      <c r="D107" s="1"/>
      <c r="E107" s="1"/>
      <c r="F107" s="1"/>
      <c r="G107" s="1"/>
    </row>
    <row r="108" spans="1:7" x14ac:dyDescent="0.2">
      <c r="B108" s="1"/>
      <c r="C108" s="1"/>
      <c r="D108" s="1"/>
      <c r="E108" s="1"/>
      <c r="F108" s="1"/>
      <c r="G108" s="1"/>
    </row>
    <row r="109" spans="1:7" x14ac:dyDescent="0.2">
      <c r="B109" s="1"/>
      <c r="C109" s="1"/>
      <c r="D109" s="1"/>
      <c r="E109" s="1"/>
      <c r="F109" s="1"/>
      <c r="G109" s="1"/>
    </row>
    <row r="110" spans="1:7" x14ac:dyDescent="0.2">
      <c r="B110" s="1"/>
      <c r="C110" s="1"/>
      <c r="D110" s="1"/>
      <c r="E110" s="1"/>
      <c r="F110" s="1"/>
      <c r="G110" s="1"/>
    </row>
    <row r="111" spans="1:7" x14ac:dyDescent="0.2">
      <c r="B111" s="1"/>
      <c r="C111" s="1"/>
      <c r="D111" s="1"/>
      <c r="E111" s="1"/>
      <c r="F111" s="1"/>
      <c r="G111" s="1"/>
    </row>
    <row r="112" spans="1:7" x14ac:dyDescent="0.2">
      <c r="B112" s="1"/>
      <c r="C112" s="1"/>
      <c r="D112" s="1"/>
      <c r="E112" s="1"/>
      <c r="F112" s="1"/>
      <c r="G112" s="1"/>
    </row>
    <row r="113" spans="2:7" x14ac:dyDescent="0.2">
      <c r="B113" s="1"/>
      <c r="C113" s="1"/>
      <c r="D113" s="1"/>
      <c r="E113" s="1"/>
      <c r="F113" s="1"/>
      <c r="G113" s="1"/>
    </row>
    <row r="114" spans="2:7" x14ac:dyDescent="0.2">
      <c r="B114" s="1"/>
      <c r="C114" s="1"/>
      <c r="D114" s="1"/>
      <c r="E114" s="1"/>
      <c r="F114" s="1"/>
      <c r="G114" s="1"/>
    </row>
    <row r="115" spans="2:7" x14ac:dyDescent="0.2">
      <c r="B115" s="1"/>
      <c r="C115" s="1"/>
      <c r="D115" s="1"/>
      <c r="E115" s="1"/>
      <c r="F115" s="1"/>
      <c r="G115" s="1"/>
    </row>
    <row r="116" spans="2:7" x14ac:dyDescent="0.2">
      <c r="B116" s="1"/>
      <c r="C116" s="1"/>
      <c r="D116" s="1"/>
      <c r="E116" s="1"/>
      <c r="F116" s="1"/>
      <c r="G116" s="1"/>
    </row>
    <row r="117" spans="2:7" x14ac:dyDescent="0.2">
      <c r="B117" s="1"/>
      <c r="C117" s="1"/>
      <c r="D117" s="1"/>
      <c r="E117" s="1"/>
      <c r="F117" s="1"/>
      <c r="G117" s="1"/>
    </row>
    <row r="118" spans="2:7" x14ac:dyDescent="0.2">
      <c r="B118" s="1"/>
      <c r="C118" s="1"/>
      <c r="D118" s="1"/>
      <c r="E118" s="1"/>
      <c r="F118" s="1"/>
      <c r="G118" s="1"/>
    </row>
    <row r="119" spans="2:7" x14ac:dyDescent="0.2">
      <c r="B119" s="1"/>
      <c r="C119" s="1"/>
      <c r="D119" s="1"/>
      <c r="E119" s="1"/>
      <c r="F119" s="1"/>
      <c r="G119" s="1"/>
    </row>
    <row r="120" spans="2:7" x14ac:dyDescent="0.2">
      <c r="B120" s="1"/>
      <c r="C120" s="1"/>
      <c r="D120" s="1"/>
      <c r="E120" s="1"/>
      <c r="F120" s="1"/>
      <c r="G120" s="1"/>
    </row>
    <row r="121" spans="2:7" x14ac:dyDescent="0.2">
      <c r="B121" s="1"/>
      <c r="C121" s="1"/>
      <c r="D121" s="1"/>
      <c r="E121" s="1"/>
      <c r="F121" s="1"/>
      <c r="G121" s="1"/>
    </row>
    <row r="122" spans="2:7" x14ac:dyDescent="0.2">
      <c r="B122" s="1"/>
      <c r="C122" s="1"/>
      <c r="D122" s="1"/>
      <c r="E122" s="1"/>
      <c r="F122" s="1"/>
      <c r="G122" s="1"/>
    </row>
    <row r="123" spans="2:7" x14ac:dyDescent="0.2">
      <c r="B123" s="1"/>
      <c r="C123" s="1"/>
      <c r="D123" s="1"/>
      <c r="E123" s="1"/>
      <c r="F123" s="1"/>
      <c r="G123" s="1"/>
    </row>
    <row r="124" spans="2:7" x14ac:dyDescent="0.2">
      <c r="B124" s="1"/>
      <c r="C124" s="1"/>
      <c r="D124" s="1"/>
      <c r="E124" s="1"/>
      <c r="F124" s="1"/>
      <c r="G124" s="1"/>
    </row>
    <row r="125" spans="2:7" x14ac:dyDescent="0.2">
      <c r="B125" s="1"/>
      <c r="C125" s="1"/>
      <c r="D125" s="1"/>
      <c r="E125" s="1"/>
      <c r="F125" s="1"/>
      <c r="G125" s="1"/>
    </row>
  </sheetData>
  <sheetProtection selectLockedCells="1"/>
  <mergeCells count="13">
    <mergeCell ref="C18:D18"/>
    <mergeCell ref="C4:E4"/>
    <mergeCell ref="C11:E11"/>
    <mergeCell ref="C5:E5"/>
    <mergeCell ref="C6:E6"/>
    <mergeCell ref="C10:E10"/>
    <mergeCell ref="C9:E9"/>
    <mergeCell ref="C7:E7"/>
    <mergeCell ref="C12:E12"/>
    <mergeCell ref="C14:E14"/>
    <mergeCell ref="C15:D15"/>
    <mergeCell ref="C16:D16"/>
    <mergeCell ref="C17:D17"/>
  </mergeCells>
  <dataValidations count="3">
    <dataValidation type="list" allowBlank="1" showInputMessage="1" showErrorMessage="1" sqref="C22" xr:uid="{00000000-0002-0000-0000-000000000000}">
      <formula1>$B$94:$B$98</formula1>
    </dataValidation>
    <dataValidation type="list" allowBlank="1" showInputMessage="1" showErrorMessage="1" sqref="C15:D15" xr:uid="{00000000-0002-0000-0000-000001000000}">
      <formula1>$B$59:$B$85</formula1>
    </dataValidation>
    <dataValidation type="list" allowBlank="1" showInputMessage="1" showErrorMessage="1" sqref="C16:D16" xr:uid="{00000000-0002-0000-0000-000002000000}">
      <formula1>$B$88:$B$91</formula1>
    </dataValidation>
  </dataValidations>
  <pageMargins left="0.7" right="0.7" top="0.78740157499999996" bottom="0.78740157499999996"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Lohnbudget Stundenlohn</vt:lpstr>
      <vt:lpstr>'Lohnbudget Stundenlohn'!Druckbereich</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Möhrle</dc:creator>
  <cp:lastModifiedBy>Brunner Diana SECO</cp:lastModifiedBy>
  <cp:lastPrinted>2011-01-26T16:49:09Z</cp:lastPrinted>
  <dcterms:created xsi:type="dcterms:W3CDTF">2010-12-14T16:43:31Z</dcterms:created>
  <dcterms:modified xsi:type="dcterms:W3CDTF">2023-12-14T08:39:32Z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1</vt:lpwstr>
  </property>
  <property fmtid="{D5CDD505-2E9C-101B-9397-08002B2CF9AE}" pid="3" name="FSC#EVDCFG@15.1400:ActualVersionCreatedAt">
    <vt:lpwstr>13.12.2012 10:41:59</vt:lpwstr>
  </property>
  <property fmtid="{D5CDD505-2E9C-101B-9397-08002B2CF9AE}" pid="4" name="FSC#EVDCFG@15.1400:ResponsibleBureau_DE">
    <vt:lpwstr>Staatssekretariat für Wirtschaft SECO</vt:lpwstr>
  </property>
  <property fmtid="{D5CDD505-2E9C-101B-9397-08002B2CF9AE}" pid="5" name="FSC#EVDCFG@15.1400:ResponsibleBureau_EN">
    <vt:lpwstr>State Secretariat for Economic Affairs SECO</vt:lpwstr>
  </property>
  <property fmtid="{D5CDD505-2E9C-101B-9397-08002B2CF9AE}" pid="6" name="FSC#EVDCFG@15.1400:ResponsibleBureau_FR">
    <vt:lpwstr>Secrétariat d'Etat à l'économie SECO</vt:lpwstr>
  </property>
  <property fmtid="{D5CDD505-2E9C-101B-9397-08002B2CF9AE}" pid="7" name="FSC#EVDCFG@15.1400:ResponsibleBureau_IT">
    <vt:lpwstr>Segreteria di Stato dell'economia SECO</vt:lpwstr>
  </property>
  <property fmtid="{D5CDD505-2E9C-101B-9397-08002B2CF9AE}" pid="8" name="FSC#COOSYSTEM@1.1:Container">
    <vt:lpwstr>COO.2101.104.5.3506250</vt:lpwstr>
  </property>
  <property fmtid="{D5CDD505-2E9C-101B-9397-08002B2CF9AE}" pid="9" name="FSC#COOELAK@1.1001:Subject">
    <vt:lpwstr>DEUTSCH: Parl. Vorstösse, GS-Aufträge, Botschaften, Berichte, Revisionen. Anfragen und Reklamationen, Rechtsauskünfte, Stellungnahmen, Gutachten; FRANCAIS: Parl. Vorstösse, GS-Aufträge, Botschaften, Berichte, Revisionen. Anfragen und Reklamationen, Rechts</vt:lpwstr>
  </property>
  <property fmtid="{D5CDD505-2E9C-101B-9397-08002B2CF9AE}" pid="10" name="FSC#COOELAK@1.1001:FileReference">
    <vt:lpwstr>Webauftritt BGSA (516/2010/00495)</vt:lpwstr>
  </property>
  <property fmtid="{D5CDD505-2E9C-101B-9397-08002B2CF9AE}" pid="11" name="FSC#COOELAK@1.1001:FileRefYear">
    <vt:lpwstr>2010</vt:lpwstr>
  </property>
  <property fmtid="{D5CDD505-2E9C-101B-9397-08002B2CF9AE}" pid="12" name="FSC#COOELAK@1.1001:FileRefOrdinal">
    <vt:lpwstr>495</vt:lpwstr>
  </property>
  <property fmtid="{D5CDD505-2E9C-101B-9397-08002B2CF9AE}" pid="13" name="FSC#COOELAK@1.1001:FileRefOU">
    <vt:lpwstr>PACO /seco</vt:lpwstr>
  </property>
  <property fmtid="{D5CDD505-2E9C-101B-9397-08002B2CF9AE}" pid="14" name="FSC#COOELAK@1.1001:Organization">
    <vt:lpwstr/>
  </property>
  <property fmtid="{D5CDD505-2E9C-101B-9397-08002B2CF9AE}" pid="15" name="FSC#COOELAK@1.1001:Owner">
    <vt:lpwstr> seco Jakob</vt:lpwstr>
  </property>
  <property fmtid="{D5CDD505-2E9C-101B-9397-08002B2CF9AE}" pid="16" name="FSC#COOELAK@1.1001:OwnerExtension">
    <vt:lpwstr>+41 31 325 38 54</vt:lpwstr>
  </property>
  <property fmtid="{D5CDD505-2E9C-101B-9397-08002B2CF9AE}" pid="17" name="FSC#COOELAK@1.1001:OwnerFaxExtension">
    <vt:lpwstr>+41 31 311 38 35</vt:lpwstr>
  </property>
  <property fmtid="{D5CDD505-2E9C-101B-9397-08002B2CF9AE}" pid="18" name="FSC#COOELAK@1.1001:DispatchedBy">
    <vt:lpwstr/>
  </property>
  <property fmtid="{D5CDD505-2E9C-101B-9397-08002B2CF9AE}" pid="19" name="FSC#COOELAK@1.1001:DispatchedAt">
    <vt:lpwstr/>
  </property>
  <property fmtid="{D5CDD505-2E9C-101B-9397-08002B2CF9AE}" pid="20" name="FSC#COOELAK@1.1001:ApprovedBy">
    <vt:lpwstr/>
  </property>
  <property fmtid="{D5CDD505-2E9C-101B-9397-08002B2CF9AE}" pid="21" name="FSC#COOELAK@1.1001:ApprovedAt">
    <vt:lpwstr/>
  </property>
  <property fmtid="{D5CDD505-2E9C-101B-9397-08002B2CF9AE}" pid="22" name="FSC#COOELAK@1.1001:Department">
    <vt:lpwstr>Arbeitsmarktaufsicht (PAAM /seco)</vt:lpwstr>
  </property>
  <property fmtid="{D5CDD505-2E9C-101B-9397-08002B2CF9AE}" pid="23" name="FSC#COOELAK@1.1001:CreatedAt">
    <vt:lpwstr>13.12.2012 10:41:59</vt:lpwstr>
  </property>
  <property fmtid="{D5CDD505-2E9C-101B-9397-08002B2CF9AE}" pid="24" name="FSC#COOELAK@1.1001:OU">
    <vt:lpwstr>Arbeitsmarktaufsicht (PAAM /seco)</vt:lpwstr>
  </property>
  <property fmtid="{D5CDD505-2E9C-101B-9397-08002B2CF9AE}" pid="25" name="FSC#COOELAK@1.1001:Priority">
    <vt:lpwstr/>
  </property>
  <property fmtid="{D5CDD505-2E9C-101B-9397-08002B2CF9AE}" pid="26" name="FSC#COOELAK@1.1001:ObjBarCode">
    <vt:lpwstr>*COO.2101.104.5.3506250*</vt:lpwstr>
  </property>
  <property fmtid="{D5CDD505-2E9C-101B-9397-08002B2CF9AE}" pid="27" name="FSC#COOELAK@1.1001:RefBarCode">
    <vt:lpwstr>*Lohnbudget_Stundenlohn_2013*</vt:lpwstr>
  </property>
  <property fmtid="{D5CDD505-2E9C-101B-9397-08002B2CF9AE}" pid="28" name="FSC#COOELAK@1.1001:FileRefBarCode">
    <vt:lpwstr>*Webauftritt BGSA (516/2010/00495)*</vt:lpwstr>
  </property>
  <property fmtid="{D5CDD505-2E9C-101B-9397-08002B2CF9AE}" pid="29" name="FSC#COOELAK@1.1001:ExternalRef">
    <vt:lpwstr/>
  </property>
  <property fmtid="{D5CDD505-2E9C-101B-9397-08002B2CF9AE}" pid="30" name="FSC#COOELAK@1.1001:IncomingNumber">
    <vt:lpwstr/>
  </property>
  <property fmtid="{D5CDD505-2E9C-101B-9397-08002B2CF9AE}" pid="31" name="FSC#COOELAK@1.1001:IncomingSubject">
    <vt:lpwstr/>
  </property>
  <property fmtid="{D5CDD505-2E9C-101B-9397-08002B2CF9AE}" pid="32" name="FSC#COOELAK@1.1001:ProcessResponsible">
    <vt:lpwstr/>
  </property>
  <property fmtid="{D5CDD505-2E9C-101B-9397-08002B2CF9AE}" pid="33" name="FSC#COOELAK@1.1001:ProcessResponsiblePhone">
    <vt:lpwstr/>
  </property>
  <property fmtid="{D5CDD505-2E9C-101B-9397-08002B2CF9AE}" pid="34" name="FSC#COOELAK@1.1001:ProcessResponsibleMail">
    <vt:lpwstr/>
  </property>
  <property fmtid="{D5CDD505-2E9C-101B-9397-08002B2CF9AE}" pid="35" name="FSC#COOELAK@1.1001:ProcessResponsibleFax">
    <vt:lpwstr/>
  </property>
  <property fmtid="{D5CDD505-2E9C-101B-9397-08002B2CF9AE}" pid="36" name="FSC#COOELAK@1.1001:ApproverFirstName">
    <vt:lpwstr/>
  </property>
  <property fmtid="{D5CDD505-2E9C-101B-9397-08002B2CF9AE}" pid="37" name="FSC#COOELAK@1.1001:ApproverSurName">
    <vt:lpwstr/>
  </property>
  <property fmtid="{D5CDD505-2E9C-101B-9397-08002B2CF9AE}" pid="38" name="FSC#COOELAK@1.1001:ApproverTitle">
    <vt:lpwstr/>
  </property>
  <property fmtid="{D5CDD505-2E9C-101B-9397-08002B2CF9AE}" pid="39" name="FSC#COOELAK@1.1001:ExternalDate">
    <vt:lpwstr/>
  </property>
  <property fmtid="{D5CDD505-2E9C-101B-9397-08002B2CF9AE}" pid="40" name="FSC#COOELAK@1.1001:SettlementApprovedAt">
    <vt:lpwstr/>
  </property>
  <property fmtid="{D5CDD505-2E9C-101B-9397-08002B2CF9AE}" pid="41" name="FSC#COOELAK@1.1001:BaseNumber">
    <vt:lpwstr>516</vt:lpwstr>
  </property>
  <property fmtid="{D5CDD505-2E9C-101B-9397-08002B2CF9AE}" pid="42" name="FSC#COOELAK@1.1001:CurrentUserRolePos">
    <vt:lpwstr>Sachbearbeiter/-in</vt:lpwstr>
  </property>
  <property fmtid="{D5CDD505-2E9C-101B-9397-08002B2CF9AE}" pid="43" name="FSC#COOELAK@1.1001:CurrentUserEmail">
    <vt:lpwstr>peter.jakob@seco.admin.ch</vt:lpwstr>
  </property>
  <property fmtid="{D5CDD505-2E9C-101B-9397-08002B2CF9AE}" pid="44" name="FSC#ELAKGOV@1.1001:PersonalSubjGender">
    <vt:lpwstr/>
  </property>
  <property fmtid="{D5CDD505-2E9C-101B-9397-08002B2CF9AE}" pid="45" name="FSC#ELAKGOV@1.1001:PersonalSubjFirstName">
    <vt:lpwstr/>
  </property>
  <property fmtid="{D5CDD505-2E9C-101B-9397-08002B2CF9AE}" pid="46" name="FSC#ELAKGOV@1.1001:PersonalSubjSurName">
    <vt:lpwstr/>
  </property>
  <property fmtid="{D5CDD505-2E9C-101B-9397-08002B2CF9AE}" pid="47" name="FSC#ELAKGOV@1.1001:PersonalSubjSalutation">
    <vt:lpwstr/>
  </property>
  <property fmtid="{D5CDD505-2E9C-101B-9397-08002B2CF9AE}" pid="48" name="FSC#ELAKGOV@1.1001:PersonalSubjAddress">
    <vt:lpwstr/>
  </property>
  <property fmtid="{D5CDD505-2E9C-101B-9397-08002B2CF9AE}" pid="49" name="FSC#EVDCFG@15.1400:PositionNumber">
    <vt:lpwstr>516</vt:lpwstr>
  </property>
  <property fmtid="{D5CDD505-2E9C-101B-9397-08002B2CF9AE}" pid="50" name="FSC#EVDCFG@15.1400:Dossierref">
    <vt:lpwstr>516/2010/00495</vt:lpwstr>
  </property>
  <property fmtid="{D5CDD505-2E9C-101B-9397-08002B2CF9AE}" pid="51" name="FSC#EVDCFG@15.1400:FileRespEmail">
    <vt:lpwstr>peter.jakob@seco.admin.ch</vt:lpwstr>
  </property>
  <property fmtid="{D5CDD505-2E9C-101B-9397-08002B2CF9AE}" pid="52" name="FSC#EVDCFG@15.1400:FileRespFax">
    <vt:lpwstr>+41 31 311 38 35</vt:lpwstr>
  </property>
  <property fmtid="{D5CDD505-2E9C-101B-9397-08002B2CF9AE}" pid="53" name="FSC#EVDCFG@15.1400:FileRespHome">
    <vt:lpwstr>Bern</vt:lpwstr>
  </property>
  <property fmtid="{D5CDD505-2E9C-101B-9397-08002B2CF9AE}" pid="54" name="FSC#EVDCFG@15.1400:FileResponsible">
    <vt:lpwstr>Peter Jakob</vt:lpwstr>
  </property>
  <property fmtid="{D5CDD505-2E9C-101B-9397-08002B2CF9AE}" pid="55" name="FSC#EVDCFG@15.1400:UserInCharge">
    <vt:lpwstr/>
  </property>
  <property fmtid="{D5CDD505-2E9C-101B-9397-08002B2CF9AE}" pid="56" name="FSC#EVDCFG@15.1400:FileRespOrg">
    <vt:lpwstr>Arbeitsmarktaufsicht</vt:lpwstr>
  </property>
  <property fmtid="{D5CDD505-2E9C-101B-9397-08002B2CF9AE}" pid="57" name="FSC#EVDCFG@15.1400:FileRespOrgHome">
    <vt:lpwstr/>
  </property>
  <property fmtid="{D5CDD505-2E9C-101B-9397-08002B2CF9AE}" pid="58" name="FSC#EVDCFG@15.1400:FileRespOrgStreet">
    <vt:lpwstr/>
  </property>
  <property fmtid="{D5CDD505-2E9C-101B-9397-08002B2CF9AE}" pid="59" name="FSC#EVDCFG@15.1400:FileRespOrgZipCode">
    <vt:lpwstr/>
  </property>
  <property fmtid="{D5CDD505-2E9C-101B-9397-08002B2CF9AE}" pid="60" name="FSC#EVDCFG@15.1400:FileRespshortsign">
    <vt:lpwstr>jar</vt:lpwstr>
  </property>
  <property fmtid="{D5CDD505-2E9C-101B-9397-08002B2CF9AE}" pid="61" name="FSC#EVDCFG@15.1400:FileRespStreet">
    <vt:lpwstr>Effingerstrasse 31</vt:lpwstr>
  </property>
  <property fmtid="{D5CDD505-2E9C-101B-9397-08002B2CF9AE}" pid="62" name="FSC#EVDCFG@15.1400:FileRespTel">
    <vt:lpwstr>+41 31 325 38 54</vt:lpwstr>
  </property>
  <property fmtid="{D5CDD505-2E9C-101B-9397-08002B2CF9AE}" pid="63" name="FSC#EVDCFG@15.1400:FileRespZipCode">
    <vt:lpwstr>3003</vt:lpwstr>
  </property>
  <property fmtid="{D5CDD505-2E9C-101B-9397-08002B2CF9AE}" pid="64" name="FSC#EVDCFG@15.1400:OutAttachElectr">
    <vt:lpwstr/>
  </property>
  <property fmtid="{D5CDD505-2E9C-101B-9397-08002B2CF9AE}" pid="65" name="FSC#EVDCFG@15.1400:OutAttachPhysic">
    <vt:lpwstr/>
  </property>
  <property fmtid="{D5CDD505-2E9C-101B-9397-08002B2CF9AE}" pid="66" name="FSC#EVDCFG@15.1400:SignAcceptedDraft1">
    <vt:lpwstr/>
  </property>
  <property fmtid="{D5CDD505-2E9C-101B-9397-08002B2CF9AE}" pid="67" name="FSC#EVDCFG@15.1400:SignAcceptedDraft1FR">
    <vt:lpwstr/>
  </property>
  <property fmtid="{D5CDD505-2E9C-101B-9397-08002B2CF9AE}" pid="68" name="FSC#EVDCFG@15.1400:SignAcceptedDraft2">
    <vt:lpwstr/>
  </property>
  <property fmtid="{D5CDD505-2E9C-101B-9397-08002B2CF9AE}" pid="69" name="FSC#EVDCFG@15.1400:SignAcceptedDraft2FR">
    <vt:lpwstr/>
  </property>
  <property fmtid="{D5CDD505-2E9C-101B-9397-08002B2CF9AE}" pid="70" name="FSC#EVDCFG@15.1400:SignApproved1">
    <vt:lpwstr/>
  </property>
  <property fmtid="{D5CDD505-2E9C-101B-9397-08002B2CF9AE}" pid="71" name="FSC#EVDCFG@15.1400:SignApproved1FR">
    <vt:lpwstr/>
  </property>
  <property fmtid="{D5CDD505-2E9C-101B-9397-08002B2CF9AE}" pid="72" name="FSC#EVDCFG@15.1400:SignApproved2">
    <vt:lpwstr/>
  </property>
  <property fmtid="{D5CDD505-2E9C-101B-9397-08002B2CF9AE}" pid="73" name="FSC#EVDCFG@15.1400:SignApproved2FR">
    <vt:lpwstr/>
  </property>
  <property fmtid="{D5CDD505-2E9C-101B-9397-08002B2CF9AE}" pid="74" name="FSC#EVDCFG@15.1400:SubDossierBarCode">
    <vt:lpwstr>*COO.2101.104.6.1769487*</vt:lpwstr>
  </property>
  <property fmtid="{D5CDD505-2E9C-101B-9397-08002B2CF9AE}" pid="75" name="FSC#EVDCFG@15.1400:Subject">
    <vt:lpwstr/>
  </property>
  <property fmtid="{D5CDD505-2E9C-101B-9397-08002B2CF9AE}" pid="76" name="FSC#EVDCFG@15.1400:Title">
    <vt:lpwstr>Version Januar 2013</vt:lpwstr>
  </property>
  <property fmtid="{D5CDD505-2E9C-101B-9397-08002B2CF9AE}" pid="77" name="FSC#EVDCFG@15.1400:UserFunction">
    <vt:lpwstr/>
  </property>
  <property fmtid="{D5CDD505-2E9C-101B-9397-08002B2CF9AE}" pid="78" name="FSC#EVDCFG@15.1400:SalutationEnglish">
    <vt:lpwstr>Free Movement of Persons and Labour Relations_x000d_
Supervision of the labour market</vt:lpwstr>
  </property>
  <property fmtid="{D5CDD505-2E9C-101B-9397-08002B2CF9AE}" pid="79" name="FSC#EVDCFG@15.1400:SalutationFrench">
    <vt:lpwstr>Libre circulation des personnes et Relations du travail_x000d_
Surveillance du marché du travail</vt:lpwstr>
  </property>
  <property fmtid="{D5CDD505-2E9C-101B-9397-08002B2CF9AE}" pid="80" name="FSC#EVDCFG@15.1400:SalutationGerman">
    <vt:lpwstr>Personenfreizügigkeit und Arbeitsbeziehungen_x000d_
Arbeitsmarktaufsicht</vt:lpwstr>
  </property>
  <property fmtid="{D5CDD505-2E9C-101B-9397-08002B2CF9AE}" pid="81" name="FSC#EVDCFG@15.1400:SalutationItalian">
    <vt:lpwstr>Libera circolazione delle persone e Relazioni di lavoro_x000d_
Sorveglianza del mercato di lavoro</vt:lpwstr>
  </property>
  <property fmtid="{D5CDD505-2E9C-101B-9397-08002B2CF9AE}" pid="82" name="FSC#EVDCFG@15.1400:SalutationEnglishUser">
    <vt:lpwstr/>
  </property>
  <property fmtid="{D5CDD505-2E9C-101B-9397-08002B2CF9AE}" pid="83" name="FSC#EVDCFG@15.1400:SalutationFrenchUser">
    <vt:lpwstr/>
  </property>
  <property fmtid="{D5CDD505-2E9C-101B-9397-08002B2CF9AE}" pid="84" name="FSC#EVDCFG@15.1400:SalutationGermanUser">
    <vt:lpwstr/>
  </property>
  <property fmtid="{D5CDD505-2E9C-101B-9397-08002B2CF9AE}" pid="85" name="FSC#EVDCFG@15.1400:SalutationItalianUser">
    <vt:lpwstr/>
  </property>
  <property fmtid="{D5CDD505-2E9C-101B-9397-08002B2CF9AE}" pid="86" name="FSC#EVDCFG@15.1400:FileRespOrgShortname">
    <vt:lpwstr>PAAM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ies>
</file>