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SECO-01\U80834366\config\Desktop\Lohnbudget\2024\"/>
    </mc:Choice>
  </mc:AlternateContent>
  <xr:revisionPtr revIDLastSave="0" documentId="13_ncr:1_{D30A2EA0-F3EA-4907-A9EF-66BE2F7A1E2E}" xr6:coauthVersionLast="47" xr6:coauthVersionMax="47" xr10:uidLastSave="{00000000-0000-0000-0000-000000000000}"/>
  <bookViews>
    <workbookView xWindow="-120" yWindow="-120" windowWidth="29040" windowHeight="15720" xr2:uid="{00000000-000D-0000-FFFF-FFFF00000000}"/>
  </bookViews>
  <sheets>
    <sheet name="Lohnbudget Monatslohn" sheetId="5" r:id="rId1"/>
  </sheets>
  <definedNames>
    <definedName name="_xlnm.Print_Area" localSheetId="0">'Lohnbudget Monatslohn'!$B$2:$E$54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5" l="1"/>
  <c r="C27" i="5" l="1"/>
  <c r="D58" i="5"/>
  <c r="D59" i="5"/>
  <c r="D60" i="5"/>
  <c r="D61" i="5"/>
  <c r="D62" i="5"/>
  <c r="D63" i="5"/>
  <c r="D64" i="5"/>
  <c r="D65" i="5"/>
  <c r="D66" i="5"/>
  <c r="D67" i="5"/>
  <c r="D68" i="5"/>
  <c r="D69" i="5"/>
  <c r="D70" i="5"/>
  <c r="D71" i="5"/>
  <c r="D72" i="5"/>
  <c r="D73" i="5"/>
  <c r="D74" i="5"/>
  <c r="D75" i="5"/>
  <c r="D76" i="5"/>
  <c r="D77" i="5"/>
  <c r="D78" i="5"/>
  <c r="D79" i="5"/>
  <c r="D80" i="5"/>
  <c r="D81" i="5"/>
  <c r="D82" i="5"/>
  <c r="D83" i="5"/>
  <c r="D57" i="5"/>
  <c r="E40" i="5"/>
  <c r="E51" i="5" s="1"/>
  <c r="B39" i="5"/>
  <c r="C39" i="5"/>
  <c r="E39" i="5"/>
  <c r="D40" i="5"/>
  <c r="D51" i="5"/>
  <c r="B51" i="5"/>
  <c r="D41" i="5"/>
  <c r="E37" i="5"/>
  <c r="D38" i="5"/>
  <c r="D37" i="5"/>
  <c r="D49" i="5" s="1"/>
  <c r="D29" i="5"/>
  <c r="D50" i="5" s="1"/>
  <c r="D28" i="5"/>
  <c r="B49" i="5" s="1"/>
  <c r="D21" i="5"/>
  <c r="D35" i="5" s="1"/>
  <c r="D36" i="5"/>
  <c r="E21" i="5"/>
  <c r="E25" i="5" s="1"/>
  <c r="B41" i="5"/>
  <c r="B40" i="5"/>
  <c r="E38" i="5"/>
  <c r="B50" i="5" s="1"/>
  <c r="E29" i="5"/>
  <c r="E50" i="5"/>
  <c r="E28" i="5"/>
  <c r="E49" i="5" s="1"/>
  <c r="E57" i="5"/>
  <c r="D24" i="5"/>
  <c r="D39" i="5"/>
  <c r="D25" i="5"/>
  <c r="E41" i="5"/>
  <c r="D27" i="5" l="1"/>
  <c r="D47" i="5"/>
  <c r="E35" i="5"/>
  <c r="E24" i="5"/>
  <c r="E27" i="5"/>
  <c r="E36" i="5"/>
  <c r="E42" i="5" s="1"/>
  <c r="E44" i="5" s="1"/>
  <c r="E47" i="5"/>
  <c r="C42" i="5"/>
  <c r="C26" i="5"/>
  <c r="D26" i="5" s="1"/>
  <c r="D30" i="5" s="1"/>
  <c r="D42" i="5"/>
  <c r="D44" i="5" s="1"/>
  <c r="C30" i="5" l="1"/>
  <c r="E26" i="5"/>
  <c r="E30" i="5" s="1"/>
  <c r="D48" i="5"/>
  <c r="D32" i="5"/>
  <c r="E32" i="5" l="1"/>
  <c r="E4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Jean-Luc Zinniker</author>
  </authors>
  <commentList>
    <comment ref="B2" authorId="0" shapeId="0" xr:uid="{00000000-0006-0000-0000-000001000000}">
      <text>
        <r>
          <rPr>
            <sz val="9"/>
            <color indexed="81"/>
            <rFont val="Tahoma"/>
            <family val="2"/>
          </rPr>
          <t>Das vorliegende Exceldokument ist zugeschnitten für die Anstellung von Arbeitnehmenden im Alter zwischen 18 Jahren (bzw. Arbeitnehmenden, die im betreffenden Kalenderjahr 18 Jahre alt werden) und dem AHV-Referenzalter im Monatslohn, deren Jahreslohn Fr. 22'050.- nicht übersteigt und deren Lohn mit einer kantonalen Ausgleichskasse abgerechnet wird. 
Es sind sämtliche Zellen auszufüllen, welche ein Kommentarfeld mit der Bezeichnung "eingeben" oder einer ähnlichen Bezeichnung enthalten. 
Gehen Sie zudem auf die Felder:
- KTV und 
- NBU 
um zu erfahren, ob die betreffenden Positionen in Ihrem Fall von Bedeutung sind</t>
        </r>
      </text>
    </comment>
    <comment ref="C2" authorId="0" shapeId="0" xr:uid="{00000000-0006-0000-0000-000002000000}">
      <text>
        <r>
          <rPr>
            <sz val="9"/>
            <color indexed="81"/>
            <rFont val="Tahoma"/>
            <family val="2"/>
          </rPr>
          <t xml:space="preserve">Jahr angeben, auf welches sich das Budget bezieht.
</t>
        </r>
      </text>
    </comment>
    <comment ref="E2" authorId="0" shapeId="0" xr:uid="{00000000-0006-0000-0000-000003000000}">
      <text>
        <r>
          <rPr>
            <sz val="9"/>
            <color indexed="81"/>
            <rFont val="Tahoma"/>
            <family val="2"/>
          </rPr>
          <t>Ort und Datum der Erstellung des Lohnbudgets eingeben.</t>
        </r>
      </text>
    </comment>
    <comment ref="C5" authorId="0" shapeId="0" xr:uid="{00000000-0006-0000-0000-000004000000}">
      <text>
        <r>
          <rPr>
            <sz val="9"/>
            <color indexed="81"/>
            <rFont val="Tahoma"/>
            <family val="2"/>
          </rPr>
          <t>Vornamen und Namen des Arbeitgebers eingeben.</t>
        </r>
      </text>
    </comment>
    <comment ref="C6" authorId="0" shapeId="0" xr:uid="{00000000-0006-0000-0000-000005000000}">
      <text>
        <r>
          <rPr>
            <sz val="9"/>
            <color indexed="81"/>
            <rFont val="Tahoma"/>
            <family val="2"/>
          </rPr>
          <t>Strasse des Arbeitgebers eingeben.</t>
        </r>
      </text>
    </comment>
    <comment ref="C7" authorId="0" shapeId="0" xr:uid="{00000000-0006-0000-0000-000006000000}">
      <text>
        <r>
          <rPr>
            <sz val="9"/>
            <color indexed="81"/>
            <rFont val="Tahoma"/>
            <family val="2"/>
          </rPr>
          <t>Postleitzahl und Wohnort des Arbeitgebers eingeben.</t>
        </r>
      </text>
    </comment>
    <comment ref="C10" authorId="0" shapeId="0" xr:uid="{00000000-0006-0000-0000-000007000000}">
      <text>
        <r>
          <rPr>
            <sz val="9"/>
            <color indexed="81"/>
            <rFont val="Tahoma"/>
            <family val="2"/>
          </rPr>
          <t>Vornamen und Namen des Arbeitnehmers eingeben.</t>
        </r>
      </text>
    </comment>
    <comment ref="C11" authorId="0" shapeId="0" xr:uid="{00000000-0006-0000-0000-000008000000}">
      <text>
        <r>
          <rPr>
            <sz val="9"/>
            <color indexed="81"/>
            <rFont val="Tahoma"/>
            <family val="2"/>
          </rPr>
          <t>Strasse des Arbeitnehmers eingeben.</t>
        </r>
      </text>
    </comment>
    <comment ref="C12" authorId="0" shapeId="0" xr:uid="{00000000-0006-0000-0000-000009000000}">
      <text>
        <r>
          <rPr>
            <sz val="9"/>
            <color indexed="81"/>
            <rFont val="Tahoma"/>
            <family val="2"/>
          </rPr>
          <t>Postleitzahl und Wohnort des Arbeitnehmers eingeben.</t>
        </r>
      </text>
    </comment>
    <comment ref="C15" authorId="0" shapeId="0" xr:uid="{00000000-0006-0000-0000-00000A000000}">
      <text>
        <r>
          <rPr>
            <b/>
            <sz val="9"/>
            <color indexed="81"/>
            <rFont val="Tahoma"/>
            <family val="2"/>
          </rPr>
          <t xml:space="preserve">Dropdown-Menu </t>
        </r>
        <r>
          <rPr>
            <sz val="9"/>
            <color indexed="81"/>
            <rFont val="Tahoma"/>
            <family val="2"/>
          </rPr>
          <t xml:space="preserve">
Zelle anklicken und Kanton, in welchem die Sozialversicherungsbeiträge abgerechnet werden, im Kästchen auswählen, welches rechts der Zelle aufgeht.</t>
        </r>
      </text>
    </comment>
    <comment ref="C16" authorId="0" shapeId="0" xr:uid="{00000000-0006-0000-0000-00000B000000}">
      <text>
        <r>
          <rPr>
            <b/>
            <sz val="9"/>
            <color indexed="81"/>
            <rFont val="Tahoma"/>
            <family val="2"/>
          </rPr>
          <t>Dropdown-Menu</t>
        </r>
        <r>
          <rPr>
            <sz val="9"/>
            <color indexed="81"/>
            <rFont val="Tahoma"/>
            <family val="2"/>
          </rPr>
          <t xml:space="preserve">
Art des massgebenden Abrechnungsverfahrens auswählen:
- "Vereinfachtes", wenn das vereinfachte Abrechnungsverfahren gewählt wurde,
- "Ordentliches", wenn das ordentliche Abrechnungsverfahren gewählt wurde und das Einkommen des Arbeitnehmers nicht der allgemeinen Quellensteuerpflicht untersteht,
- "Ordentliches mit Quellensteuer", wenn das ordentliche Abrechnungsverfahren gewählt wird und das Einkommen des Arbeitnehmers der allgmemeinen Quellensteuerpflicht untersteht.</t>
        </r>
      </text>
    </comment>
    <comment ref="C17" authorId="0" shapeId="0" xr:uid="{00000000-0006-0000-0000-00000C000000}">
      <text>
        <r>
          <rPr>
            <sz val="9"/>
            <color indexed="81"/>
            <rFont val="Tahoma"/>
            <family val="2"/>
          </rPr>
          <t>Bruttomonatslohn eingeben.</t>
        </r>
      </text>
    </comment>
    <comment ref="C18" authorId="0" shapeId="0" xr:uid="{00000000-0006-0000-0000-00000D000000}">
      <text>
        <r>
          <rPr>
            <sz val="9"/>
            <color indexed="81"/>
            <rFont val="Tahoma"/>
            <family val="2"/>
          </rPr>
          <t>Zahl der Monate eingeben,  für welche der Arbeitnehmer während einer bestimmten Periode, z.B. während eines Jahres, eingesetzt werden soll.</t>
        </r>
      </text>
    </comment>
    <comment ref="B26" authorId="0" shapeId="0" xr:uid="{00000000-0006-0000-0000-00000E000000}">
      <text>
        <r>
          <rPr>
            <sz val="9"/>
            <color indexed="81"/>
            <rFont val="Tahoma"/>
            <family val="2"/>
          </rPr>
          <t xml:space="preserve">Beiträge an die kantonale </t>
        </r>
        <r>
          <rPr>
            <b/>
            <sz val="9"/>
            <color indexed="81"/>
            <rFont val="Tahoma"/>
            <family val="2"/>
          </rPr>
          <t>Familienausgleichskasse</t>
        </r>
        <r>
          <rPr>
            <sz val="9"/>
            <color indexed="81"/>
            <rFont val="Tahoma"/>
            <family val="2"/>
          </rPr>
          <t>. 
Die Sätze basieren auf dem im Internet verfügbaren Dokument "Arten und Ansätze der Familienzulagen nach dem FamZG, dem FLG und den kantonalen Gesetzen / Genres et montants des allocations familiales selon la LAFam, la LFA et les lois cantonales" des BSV.</t>
        </r>
      </text>
    </comment>
    <comment ref="B27" authorId="0" shapeId="0" xr:uid="{00000000-0006-0000-0000-00000F000000}">
      <text>
        <r>
          <rPr>
            <sz val="9"/>
            <color indexed="81"/>
            <rFont val="Tahoma"/>
            <family val="2"/>
          </rPr>
          <t xml:space="preserve">Beitrag an die </t>
        </r>
        <r>
          <rPr>
            <b/>
            <sz val="9"/>
            <color indexed="81"/>
            <rFont val="Tahoma"/>
            <family val="2"/>
          </rPr>
          <t>Verwaltungskosten</t>
        </r>
        <r>
          <rPr>
            <sz val="9"/>
            <color indexed="81"/>
            <rFont val="Tahoma"/>
            <family val="2"/>
          </rPr>
          <t xml:space="preserve"> der Ausgleichskasse. Der Verwaltungskostenbeitrag berechnet sich in Prozenten der AHV/IV/EO-
Beitragssumme. Er variiert je nach Ausgleichskasse, beträgt jedoch höchstens 5% der AHV/IV/EO-Beitragssumme (bzw. 0.5300% des Lohntotals). In der vorliegenden Exceltabelle wird der Höchstsatz angewandt.</t>
        </r>
      </text>
    </comment>
    <comment ref="B28" authorId="0" shapeId="0" xr:uid="{00000000-0006-0000-0000-000010000000}">
      <text>
        <r>
          <rPr>
            <b/>
            <sz val="9"/>
            <color indexed="81"/>
            <rFont val="Tahoma"/>
            <family val="2"/>
          </rPr>
          <t>Krankentaggeldversicherung</t>
        </r>
        <r>
          <rPr>
            <sz val="9"/>
            <color indexed="81"/>
            <rFont val="Tahoma"/>
            <family val="2"/>
          </rPr>
          <t>. Sofern für den Arbeitnehmer keine Krankentaggeldversicherungs-prämien zu leisten sind, den Inhalt dieser Zelle ("KTV") löschen.</t>
        </r>
      </text>
    </comment>
    <comment ref="C28" authorId="0" shapeId="0" xr:uid="{00000000-0006-0000-0000-000011000000}">
      <text>
        <r>
          <rPr>
            <sz val="9"/>
            <color indexed="81"/>
            <rFont val="Tahoma"/>
            <family val="2"/>
          </rPr>
          <t>Diese Zelle ausfüllen, sofern für den Arbeitnehmer eine Krankentaggeldversicherung abzuschliessen ist und sich die Prämie in Prozenten oder Promillen der Lohnsumme bemisst. 
In diesem Fall ist der für die Berechnung der Prämien massgebende Satz in Pro</t>
        </r>
        <r>
          <rPr>
            <u/>
            <sz val="9"/>
            <color indexed="81"/>
            <rFont val="Tahoma"/>
            <family val="2"/>
          </rPr>
          <t>zenten</t>
        </r>
        <r>
          <rPr>
            <sz val="9"/>
            <color indexed="81"/>
            <rFont val="Tahoma"/>
            <family val="2"/>
          </rPr>
          <t xml:space="preserve"> einzugeben. Sofern die Prämie vom Arbeitgeber und vom Arbeitnehmer zu tragen ist, ist der vom Arbeitgeber zu tragende Anteil in Prozenten anzugeben.</t>
        </r>
      </text>
    </comment>
    <comment ref="E28" authorId="0" shapeId="0" xr:uid="{00000000-0006-0000-0000-000012000000}">
      <text>
        <r>
          <rPr>
            <sz val="9"/>
            <color indexed="81"/>
            <rFont val="Tahoma"/>
            <family val="2"/>
          </rPr>
          <t xml:space="preserve">Diese Zelle ausfüllen, sofern für den Arbeitnehmer eine Krankentaggeldversicherung abzuschliessen ist und die Prämie in einem fixen Betrag besteht. 
In diesem Fall ist der Fixbetrag einzugeben. Sofern die Prämie vom Arbeitgeber und vom Arbeitnehmer zu tragen ist, ist der vom Arbeitgeber zu tragende Fixbetrag anzugeben.
</t>
        </r>
        <r>
          <rPr>
            <b/>
            <sz val="9"/>
            <color indexed="81"/>
            <rFont val="Tahoma"/>
            <family val="2"/>
          </rPr>
          <t>Achtung!:</t>
        </r>
        <r>
          <rPr>
            <sz val="9"/>
            <color indexed="81"/>
            <rFont val="Tahoma"/>
            <family val="2"/>
          </rPr>
          <t xml:space="preserve"> In dieser Zelle ist eine Formel hinterlegt. Die Formel dient der Berechnung der KTV-Beitrags für den Fall, dass ein Prozentsatz zur Anwendung kommt (Zelle C28). Wird in der Zelle E28 ein fixer Betrag eingegeben, wird diese Formel gelöscht, was dazu führt, dass anschliessend der KTV-Beitrag in der Variante der Anwendung eines Prozentsatzes nicht mehr berechnet werden kann. Möchte der Nutzer den KTV-Beitrag in der Variante der Anwendung eines Prozentsatzes nach Löschung der Formel berechnen, so ist das Exceldokument neu herunterzuladen.</t>
        </r>
      </text>
    </comment>
    <comment ref="B29" authorId="0" shapeId="0" xr:uid="{00000000-0006-0000-0000-000013000000}">
      <text>
        <r>
          <rPr>
            <b/>
            <sz val="9"/>
            <color indexed="81"/>
            <rFont val="Tahoma"/>
            <family val="2"/>
          </rPr>
          <t>Berufsunfallversicherung</t>
        </r>
      </text>
    </comment>
    <comment ref="C29" authorId="0" shapeId="0" xr:uid="{00000000-0006-0000-0000-000014000000}">
      <text>
        <r>
          <rPr>
            <sz val="9"/>
            <color indexed="81"/>
            <rFont val="Tahoma"/>
            <family val="2"/>
          </rPr>
          <t>Sofern sich die Prämie für die Berufsunfallversicherung in Pro</t>
        </r>
        <r>
          <rPr>
            <u/>
            <sz val="9"/>
            <color indexed="81"/>
            <rFont val="Tahoma"/>
            <family val="2"/>
          </rPr>
          <t>mille</t>
        </r>
        <r>
          <rPr>
            <sz val="9"/>
            <color indexed="81"/>
            <rFont val="Tahoma"/>
            <family val="2"/>
          </rPr>
          <t xml:space="preserve"> der Lohnsumme bemisst, hier die betreffenden Satz in Pro</t>
        </r>
        <r>
          <rPr>
            <u/>
            <sz val="9"/>
            <color indexed="81"/>
            <rFont val="Tahoma"/>
            <family val="2"/>
          </rPr>
          <t>zenten</t>
        </r>
        <r>
          <rPr>
            <sz val="9"/>
            <color indexed="81"/>
            <rFont val="Tahoma"/>
            <family val="2"/>
          </rPr>
          <t xml:space="preserve"> angeben.</t>
        </r>
      </text>
    </comment>
    <comment ref="E29" authorId="0" shapeId="0" xr:uid="{00000000-0006-0000-0000-000015000000}">
      <text>
        <r>
          <rPr>
            <sz val="9"/>
            <color indexed="81"/>
            <rFont val="Tahoma"/>
            <family val="2"/>
          </rPr>
          <t xml:space="preserve">Sofern die Prämie für die Berufsunfallversicherung in einem bestimmten jährlichen Fixbetrag besteht (z.B. Fr. 100.-), in dieser Zelle den Fixbetrag angeben.
</t>
        </r>
        <r>
          <rPr>
            <b/>
            <sz val="9"/>
            <color indexed="81"/>
            <rFont val="Tahoma"/>
            <family val="2"/>
          </rPr>
          <t>Achtung!:</t>
        </r>
        <r>
          <rPr>
            <sz val="9"/>
            <color indexed="81"/>
            <rFont val="Tahoma"/>
            <family val="2"/>
          </rPr>
          <t xml:space="preserve"> In dieser Zelle ist eine Formel hinterlegt. Die Formel dient der Berechnung des BU-Beitrags für den Fall, dass ein Prozentsatz zur Anwendung kommt (Zelle C29). Wird in der Zelle E29 ein fixer Betrag eingegeben, wird diese Formel gelöscht, was dazu führt, dass anschliessend der BU-Beitrag in der Variante der Anwendung eines Prozentsatzes nicht mehr berechnet werden kann. Möchte der Nutzer den BU-Beitrag in der Variante der Anwendung eines Prozentsatzes nach Löschung der Formel berechnen, so ist das Exceldokument neu herunterzuladen.</t>
        </r>
      </text>
    </comment>
    <comment ref="B30" authorId="0" shapeId="0" xr:uid="{00000000-0006-0000-0000-000016000000}">
      <text>
        <r>
          <rPr>
            <sz val="9"/>
            <color indexed="81"/>
            <rFont val="Tahoma"/>
            <family val="2"/>
          </rPr>
          <t>Die Beiträge sind am Ende der geltenden Abrechnungsperioden folgenden Stellen zu leisten:
- AHV/IV/EO, ALV sowie VK: AHV-Ausgleichskasse
- FAK: Familienausgleichskasse (diese wird in der Regel von der AHV-Ausgleichskasse geführt)  
- KTV: Krankentaggeldversicherer
- BU: Unfallversicherer
Die den betreffenden Stellen zu leistenden Gesamtsummen (Arbeitgeber- und Arbeitnehmerbeiträge) sind im Abschnitt "Leistungen nach Adressaten" aufgeführt.</t>
        </r>
      </text>
    </comment>
    <comment ref="C30" authorId="0" shapeId="0" xr:uid="{00000000-0006-0000-0000-000017000000}">
      <text>
        <r>
          <rPr>
            <sz val="9"/>
            <color indexed="81"/>
            <rFont val="Tahoma"/>
            <family val="2"/>
          </rPr>
          <t>Dieser Prozentbetrag entspricht der Summe der in diesem Abschnitt aufgeführten Sätze. Nicht berücksichtigt sind allfällige fixe Beiträge (z.B. eine fixe BU-Prämie von Fr. 100.-).</t>
        </r>
      </text>
    </comment>
    <comment ref="B37" authorId="0" shapeId="0" xr:uid="{00000000-0006-0000-0000-000018000000}">
      <text>
        <r>
          <rPr>
            <b/>
            <sz val="9"/>
            <color indexed="81"/>
            <rFont val="Tahoma"/>
            <family val="2"/>
          </rPr>
          <t>Krankentaggeldversicherung</t>
        </r>
        <r>
          <rPr>
            <sz val="9"/>
            <color indexed="81"/>
            <rFont val="Tahoma"/>
            <family val="2"/>
          </rPr>
          <t>Sofern für den Arbeitnehmer keine Krankentaggeldversicherungs-prämien zu leisten sind, den Inhalt dieser Zelle löschen.</t>
        </r>
      </text>
    </comment>
    <comment ref="C37" authorId="0" shapeId="0" xr:uid="{00000000-0006-0000-0000-000019000000}">
      <text>
        <r>
          <rPr>
            <sz val="9"/>
            <color indexed="81"/>
            <rFont val="Tahoma"/>
            <family val="2"/>
          </rPr>
          <t>Diese Zeile ausfüllen, sofern für den Arbeitnehmer eine Krankentaggeldversicherung abzuschliessen ist, vereinbart ist, dass dieser einen Teil der Prämien trägt und sich die Prämie in Prozenten oder Promillen der Lohnsumme bemisst. 
In diesem Fall ist der für die Berechnung des Arbeitnehmerbeitrags massgebende Satz in Pro</t>
        </r>
        <r>
          <rPr>
            <u/>
            <sz val="9"/>
            <color indexed="81"/>
            <rFont val="Tahoma"/>
            <family val="2"/>
          </rPr>
          <t>zenten</t>
        </r>
        <r>
          <rPr>
            <sz val="9"/>
            <color indexed="81"/>
            <rFont val="Tahoma"/>
            <family val="2"/>
          </rPr>
          <t xml:space="preserve"> der Lohnsumme einzugeben. </t>
        </r>
      </text>
    </comment>
    <comment ref="E37" authorId="0" shapeId="0" xr:uid="{00000000-0006-0000-0000-00001A000000}">
      <text>
        <r>
          <rPr>
            <sz val="9"/>
            <color indexed="81"/>
            <rFont val="Tahoma"/>
            <family val="2"/>
          </rPr>
          <t xml:space="preserve">Diese Zeile ausfüllen, sofern für den Arbeitnehmer eine Krankentaggeldversicherung abzuschliessen ist, vereinbart ist, dass dieser einen Teil der Prämien trägt und die Prämie in einem Fixbetrag besteht. 
In diesem Fall ist in dieser Zelle der fixe Arbeitnehmerprämienbeitrag einzugeben, welcher dem Arbeitnehmer vom Lohn abzuziehen ist.
</t>
        </r>
        <r>
          <rPr>
            <b/>
            <sz val="9"/>
            <color indexed="81"/>
            <rFont val="Tahoma"/>
            <family val="2"/>
          </rPr>
          <t>Achtung!:</t>
        </r>
        <r>
          <rPr>
            <sz val="9"/>
            <color indexed="81"/>
            <rFont val="Tahoma"/>
            <family val="2"/>
          </rPr>
          <t xml:space="preserve"> In dieser Zelle ist eine Formel hinterlegt. Die Formel dient der Berechnung des KTV-Beitrags für den Fall, dass ein Prozentsatz zur Anwendung kommt (Zelle C37). Wird in der Zelle E37 ein fixer Betrag eingegeben, wird diese Formel gelöscht, was dazu führt, dass anschliessend der KTV-Beitrag in der Variante der Anwendung eines Prozentsatzes nicht mehr berechnet werden kann. Möchte der Nutzer den KTV-Beitrag in der Variante der Anwendung eines Prozentsatzes nach Löschung der Formel berechnen, so ist das Exceldokument neu herunterzuladen.</t>
        </r>
      </text>
    </comment>
    <comment ref="B38" authorId="0" shapeId="0" xr:uid="{00000000-0006-0000-0000-00001B000000}">
      <text>
        <r>
          <rPr>
            <b/>
            <sz val="9"/>
            <color indexed="81"/>
            <rFont val="Tahoma"/>
            <family val="2"/>
          </rPr>
          <t>Nichtberufsunfallversicherung</t>
        </r>
        <r>
          <rPr>
            <sz val="9"/>
            <color indexed="81"/>
            <rFont val="Tahoma"/>
            <family val="2"/>
          </rPr>
          <t xml:space="preserve">. Der Arbeitnehmer ist gegen das Nichtberufsunfallrisiko zu versichern, wenn seine wöchentliche Arbeitszeit 8 Stunden oder mehr beträgt. Die Prämie wird beim Arbeitgeber bezogen, ist jedoch vom Arbeitnehmer zu tragen. Der Arbeitgeber macht dem Arbeitnehmer hierfür einen entsprechenden Abzug vom Lohn. 
Sofern die wöchentliche Arbeitszeit des Arbeitnehmers weniger als 8 Stunden beträgt, den Inhalt dieser Zelle ("NBU") löschen. </t>
        </r>
      </text>
    </comment>
    <comment ref="C38" authorId="1" shapeId="0" xr:uid="{00000000-0006-0000-0000-00001C000000}">
      <text>
        <r>
          <rPr>
            <sz val="9"/>
            <color indexed="81"/>
            <rFont val="Tahoma"/>
            <family val="2"/>
          </rPr>
          <t>Sofern der Arbeitnehmer gegen das Nichtberufsunfallrisiko zu versichern ist und sofern sich die Prämie in Promillen der Lohnsumme bemisst, hier den betreffenden Satz in Pro</t>
        </r>
        <r>
          <rPr>
            <u/>
            <sz val="9"/>
            <color indexed="81"/>
            <rFont val="Tahoma"/>
            <family val="2"/>
          </rPr>
          <t>zenten</t>
        </r>
        <r>
          <rPr>
            <sz val="9"/>
            <color indexed="81"/>
            <rFont val="Tahoma"/>
            <family val="2"/>
          </rPr>
          <t xml:space="preserve"> angeben.
</t>
        </r>
      </text>
    </comment>
    <comment ref="E38" authorId="0" shapeId="0" xr:uid="{00000000-0006-0000-0000-00001D000000}">
      <text>
        <r>
          <rPr>
            <sz val="9"/>
            <color indexed="81"/>
            <rFont val="Tahoma"/>
            <family val="2"/>
          </rPr>
          <t>Sofern der Arbeitnehmer gegen das Nichtberufsunfallrisiko zu versichern ist und sofern die Prämie in einem bestimmten jährlichen Fixbetrag besteht, in dieser Zelle den Fixbetrag angeben.
Achtung!: In dieser Zelle ist eine Formel hinterlegt. Die Formel dient der Berechnung des NBU-Beitrags für den Fall, dass ein Prozentsatz zur Anwendung kommt (Zelle C38). Wird in der Zelle E38 ein fixer Betrag eingegeben, wird diese Formel gelöscht, was dazu führt, dass anschliessend der NBU-Beitrag in der Variante der  Anwendung eines Prozentsatzes nicht mehr berechnet werden kann. Möchte der Nutzer den NBU-Beitrag in der Variante der Anwendung eines Prozentsatzes nach Löschung der Formel berechnen, so ist das Exceldokument neu herunterzuladen.</t>
        </r>
      </text>
    </comment>
    <comment ref="C40" authorId="0" shapeId="0" xr:uid="{00000000-0006-0000-0000-00001E000000}">
      <text>
        <r>
          <rPr>
            <sz val="9"/>
            <color indexed="81"/>
            <rFont val="Tahoma"/>
            <family val="2"/>
          </rPr>
          <t xml:space="preserve">Bei Abrechnung der Sozialversicherungsbeiträge im ordentlichen Verfahren mit Quellensteuer, hier Quellensteuersatz eingeben. </t>
        </r>
      </text>
    </comment>
    <comment ref="B41" authorId="0" shapeId="0" xr:uid="{00000000-0006-0000-0000-00001F000000}">
      <text>
        <r>
          <rPr>
            <b/>
            <sz val="9"/>
            <color indexed="81"/>
            <rFont val="Tahoma"/>
            <family val="2"/>
          </rPr>
          <t>Beitrag an die kantonale Familienausgleichskasse</t>
        </r>
        <r>
          <rPr>
            <sz val="9"/>
            <color indexed="81"/>
            <rFont val="Tahoma"/>
            <family val="2"/>
          </rPr>
          <t xml:space="preserve">. In der betreffenden Zeile wird der Beitrag des Arbeitnehmers für die kantonale Familienausgleichskasse berechnet. Ein solcher Beitrag ist einzig im Kanton Wallis vorgesehen. </t>
        </r>
      </text>
    </comment>
    <comment ref="B42" authorId="0" shapeId="0" xr:uid="{00000000-0006-0000-0000-000020000000}">
      <text>
        <r>
          <rPr>
            <sz val="9"/>
            <color indexed="81"/>
            <rFont val="Tahoma"/>
            <family val="2"/>
          </rPr>
          <t>Die Beiträge sind am Ende der massgebenden Abrechnungsperioden folgenden Stellen zu leisten:
- AHV/IV/EO, ALV, Quellensteuer (vereinfachtes Abrechnungsverfahren): AHV-Ausgleichskasse
- FAK (Kanton VS): Familienausgleichskasse (diese wird in der Regel von der AHV-Ausgleichskasse geführt) 
- KTV: Krankentaggeldversicherer
- NBU: Unfallversicherer
- Quellensteuer beim ordentlichen Abrechnungsverfahren: Steueramt
Die den betreffenden Stellen zu leistenden Gesamtsummen (Arbeitgeber- und Arbeitnehmerbeiträge) sind im Abschnitt "Leistungen nach Adressaten" aufgeführt.</t>
        </r>
      </text>
    </comment>
    <comment ref="C42" authorId="0" shapeId="0" xr:uid="{00000000-0006-0000-0000-000021000000}">
      <text>
        <r>
          <rPr>
            <sz val="9"/>
            <color indexed="81"/>
            <rFont val="Tahoma"/>
            <family val="2"/>
          </rPr>
          <t>Dieser Prozentbetrag entspricht der Summe der in diesem Abschnitt aufgeführten Sätze. Nicht berücksichtigt sind allfällige fixe Beiträge (z.B. eine fixe NBU-Prämie von Fr. 100.-).</t>
        </r>
      </text>
    </comment>
    <comment ref="B48" authorId="0" shapeId="0" xr:uid="{00000000-0006-0000-0000-000022000000}">
      <text>
        <r>
          <rPr>
            <sz val="9"/>
            <color indexed="81"/>
            <rFont val="Tahoma"/>
            <family val="2"/>
          </rPr>
          <t>Die Familienausgleichskasse wird in der Regel von der AHV-Ausgleichskasse geführt.</t>
        </r>
      </text>
    </comment>
  </commentList>
</comments>
</file>

<file path=xl/sharedStrings.xml><?xml version="1.0" encoding="utf-8"?>
<sst xmlns="http://schemas.openxmlformats.org/spreadsheetml/2006/main" count="82" uniqueCount="64">
  <si>
    <t>Schwyz</t>
  </si>
  <si>
    <t>AHV/IV/EO</t>
  </si>
  <si>
    <t>ALV</t>
  </si>
  <si>
    <t>FAK</t>
  </si>
  <si>
    <t>Monatslohn</t>
  </si>
  <si>
    <t>Pro Monat</t>
  </si>
  <si>
    <t>Anzahl Monate</t>
  </si>
  <si>
    <t>Pro Jahr</t>
  </si>
  <si>
    <t>Abrechnungsverfahren</t>
  </si>
  <si>
    <t>BU</t>
  </si>
  <si>
    <t>NBU</t>
  </si>
  <si>
    <t xml:space="preserve">Lohnbudget </t>
  </si>
  <si>
    <t>Beiträge Arbeitgeber</t>
  </si>
  <si>
    <t>Beiträge Arbeitnehmer</t>
  </si>
  <si>
    <t>[Ort, Datum]</t>
  </si>
  <si>
    <t>KTV</t>
  </si>
  <si>
    <t>Aargau</t>
  </si>
  <si>
    <t>Appenzell AR</t>
  </si>
  <si>
    <t>Appenzell AI</t>
  </si>
  <si>
    <t>Baselland</t>
  </si>
  <si>
    <t>Basel-Stadt</t>
  </si>
  <si>
    <t>Lohn</t>
  </si>
  <si>
    <t>Bern</t>
  </si>
  <si>
    <t>Glarus</t>
  </si>
  <si>
    <t>Graubünden</t>
  </si>
  <si>
    <t>Jura</t>
  </si>
  <si>
    <t>Nidwalden</t>
  </si>
  <si>
    <t>Obwalden</t>
  </si>
  <si>
    <t>Solothurn</t>
  </si>
  <si>
    <t>Schaffhausen</t>
  </si>
  <si>
    <t>Tessin</t>
  </si>
  <si>
    <t>Thurgau</t>
  </si>
  <si>
    <t>Uri</t>
  </si>
  <si>
    <t>Zug</t>
  </si>
  <si>
    <t>Zürich</t>
  </si>
  <si>
    <t>Sätze</t>
  </si>
  <si>
    <t>Arbeitgeber</t>
  </si>
  <si>
    <t>Arbeitnehmer</t>
  </si>
  <si>
    <t>PLZ, Wohnort</t>
  </si>
  <si>
    <t>Vorname, Name</t>
  </si>
  <si>
    <t>Total Beiträge Arbeitgeber</t>
  </si>
  <si>
    <t>Total Beiträge Arbeitnehmer</t>
  </si>
  <si>
    <t>Totalaufwand Arbeitgeber</t>
  </si>
  <si>
    <t>Nettolohn Arbeitnehmer</t>
  </si>
  <si>
    <t>Strasse</t>
  </si>
  <si>
    <t>Kanton</t>
  </si>
  <si>
    <t xml:space="preserve">VK </t>
  </si>
  <si>
    <t>Freiburg</t>
  </si>
  <si>
    <t>Genf</t>
  </si>
  <si>
    <t>Neuenburg</t>
  </si>
  <si>
    <t>Waadt</t>
  </si>
  <si>
    <t>Wallis</t>
  </si>
  <si>
    <t>Grundlagen</t>
  </si>
  <si>
    <t>Leistungen nach Adressaten</t>
  </si>
  <si>
    <t>Beiträge an Ausgleichskasse</t>
  </si>
  <si>
    <t>Beiträge an FAK</t>
  </si>
  <si>
    <t>Luzern</t>
  </si>
  <si>
    <t>[Jahr]</t>
  </si>
  <si>
    <t>Auswählen</t>
  </si>
  <si>
    <t>Bruttolohn Arbeitnehmer</t>
  </si>
  <si>
    <t>Vereinfachtes</t>
  </si>
  <si>
    <t>Ordentliches</t>
  </si>
  <si>
    <t>Ordentliches mit Quellensteuer</t>
  </si>
  <si>
    <t>St.Gallen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</si>
</sst>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Red]&quot;Fr.&quot;\ \-#,##0.00"/>
    <numFmt numFmtId="165" formatCode="&quot;Fr.&quot;\ #,##0.00"/>
    <numFmt numFmtId="166" formatCode="0.000%"/>
  </numFmts>
  <fonts count="11" x14ac:knownFonts="1">
    <font>
      <sz val="10"/>
      <color theme="1"/>
      <name val="Arial"/>
      <family val="2"/>
    </font>
    <font>
      <b/>
      <sz val="9"/>
      <name val="Arial"/>
      <family val="2"/>
    </font>
    <font>
      <b/>
      <sz val="10"/>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sz val="10"/>
      <color theme="0" tint="-0.14999847407452621"/>
      <name val="Arial"/>
      <family val="2"/>
    </font>
    <font>
      <b/>
      <sz val="12"/>
      <color theme="1"/>
      <name val="Arial"/>
      <family val="2"/>
    </font>
    <font>
      <sz val="9"/>
      <color theme="9"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bgColor rgb="FF000000"/>
      </patternFill>
    </fill>
  </fills>
  <borders count="31">
    <border>
      <left/>
      <right/>
      <top/>
      <bottom/>
      <diagonal/>
    </border>
    <border>
      <left style="thin">
        <color rgb="FF35629D"/>
      </left>
      <right style="thin">
        <color rgb="FF35629D"/>
      </right>
      <top style="thin">
        <color rgb="FF35629D"/>
      </top>
      <bottom style="thin">
        <color rgb="FF35629D"/>
      </bottom>
      <diagonal/>
    </border>
    <border>
      <left style="medium">
        <color rgb="FF35629D"/>
      </left>
      <right style="thin">
        <color rgb="FF35629D"/>
      </right>
      <top style="medium">
        <color rgb="FF35629D"/>
      </top>
      <bottom style="thin">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medium">
        <color rgb="FF35629D"/>
      </left>
      <right style="thin">
        <color rgb="FF35629D"/>
      </right>
      <top style="thin">
        <color rgb="FF35629D"/>
      </top>
      <bottom style="thin">
        <color rgb="FF35629D"/>
      </bottom>
      <diagonal/>
    </border>
    <border>
      <left style="thin">
        <color rgb="FF35629D"/>
      </left>
      <right style="medium">
        <color rgb="FF35629D"/>
      </right>
      <top style="thin">
        <color rgb="FF35629D"/>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style="medium">
        <color rgb="FF35629D"/>
      </right>
      <top style="thin">
        <color rgb="FF35629D"/>
      </top>
      <bottom/>
      <diagonal/>
    </border>
    <border>
      <left style="medium">
        <color rgb="FF35629D"/>
      </left>
      <right style="thin">
        <color rgb="FF35629D"/>
      </right>
      <top style="thin">
        <color rgb="FF35629D"/>
      </top>
      <bottom style="medium">
        <color rgb="FF35629D"/>
      </bottom>
      <diagonal/>
    </border>
    <border>
      <left style="thin">
        <color rgb="FF35629D"/>
      </left>
      <right style="thin">
        <color rgb="FF35629D"/>
      </right>
      <top style="thin">
        <color rgb="FF35629D"/>
      </top>
      <bottom style="medium">
        <color rgb="FF35629D"/>
      </bottom>
      <diagonal/>
    </border>
    <border>
      <left style="thin">
        <color rgb="FF35629D"/>
      </left>
      <right style="medium">
        <color rgb="FF35629D"/>
      </right>
      <top style="thin">
        <color rgb="FF35629D"/>
      </top>
      <bottom style="medium">
        <color rgb="FF35629D"/>
      </bottom>
      <diagonal/>
    </border>
    <border>
      <left style="thin">
        <color rgb="FF35629D"/>
      </left>
      <right/>
      <top style="medium">
        <color rgb="FF35629D"/>
      </top>
      <bottom style="thin">
        <color rgb="FF35629D"/>
      </bottom>
      <diagonal/>
    </border>
    <border>
      <left style="medium">
        <color rgb="FF35629D"/>
      </left>
      <right style="thin">
        <color rgb="FF35629D"/>
      </right>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medium">
        <color rgb="FF35629D"/>
      </left>
      <right style="thin">
        <color rgb="FF35629D"/>
      </right>
      <top style="medium">
        <color rgb="FF35629D"/>
      </top>
      <bottom style="medium">
        <color rgb="FF35629D"/>
      </bottom>
      <diagonal/>
    </border>
    <border>
      <left style="thin">
        <color rgb="FF35629D"/>
      </left>
      <right/>
      <top style="medium">
        <color rgb="FF35629D"/>
      </top>
      <bottom style="medium">
        <color rgb="FF35629D"/>
      </bottom>
      <diagonal/>
    </border>
    <border>
      <left style="thin">
        <color rgb="FF35629D"/>
      </left>
      <right style="thin">
        <color rgb="FF35629D"/>
      </right>
      <top style="medium">
        <color rgb="FF35629D"/>
      </top>
      <bottom style="medium">
        <color rgb="FF35629D"/>
      </bottom>
      <diagonal/>
    </border>
    <border>
      <left/>
      <right style="medium">
        <color rgb="FF35629D"/>
      </right>
      <top style="medium">
        <color rgb="FF35629D"/>
      </top>
      <bottom/>
      <diagonal/>
    </border>
    <border>
      <left style="thin">
        <color rgb="FF35629D"/>
      </left>
      <right style="medium">
        <color rgb="FF35629D"/>
      </right>
      <top style="medium">
        <color rgb="FF35629D"/>
      </top>
      <bottom style="medium">
        <color rgb="FF35629D"/>
      </bottom>
      <diagonal/>
    </border>
    <border>
      <left style="medium">
        <color rgb="FF35629D"/>
      </left>
      <right style="thin">
        <color rgb="FF35629D"/>
      </right>
      <top/>
      <bottom/>
      <diagonal/>
    </border>
    <border>
      <left style="thin">
        <color rgb="FF35629D"/>
      </left>
      <right style="thin">
        <color rgb="FF35629D"/>
      </right>
      <top/>
      <bottom/>
      <diagonal/>
    </border>
    <border>
      <left style="thin">
        <color rgb="FF35629D"/>
      </left>
      <right style="medium">
        <color rgb="FF35629D"/>
      </right>
      <top/>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top style="thin">
        <color rgb="FF35629D"/>
      </top>
      <bottom style="medium">
        <color rgb="FF35629D"/>
      </bottom>
      <diagonal/>
    </border>
    <border>
      <left/>
      <right/>
      <top style="thin">
        <color rgb="FF35629D"/>
      </top>
      <bottom style="medium">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s>
  <cellStyleXfs count="1">
    <xf numFmtId="0" fontId="0" fillId="0" borderId="0"/>
  </cellStyleXfs>
  <cellXfs count="100">
    <xf numFmtId="0" fontId="0" fillId="0" borderId="0" xfId="0"/>
    <xf numFmtId="0" fontId="0" fillId="0" borderId="0" xfId="0"/>
    <xf numFmtId="0" fontId="0" fillId="2" borderId="0" xfId="0" applyFill="1" applyProtection="1"/>
    <xf numFmtId="0" fontId="8" fillId="2" borderId="0" xfId="0" applyFont="1" applyFill="1" applyProtection="1"/>
    <xf numFmtId="10" fontId="5" fillId="0" borderId="1" xfId="0" applyNumberFormat="1" applyFont="1" applyFill="1" applyBorder="1" applyAlignment="1" applyProtection="1">
      <alignment horizontal="righ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horizontal="right" vertical="center" wrapText="1"/>
    </xf>
    <xf numFmtId="0" fontId="2" fillId="3" borderId="4" xfId="0" applyFont="1" applyFill="1" applyBorder="1" applyAlignment="1" applyProtection="1">
      <alignment horizontal="right" vertical="center" wrapText="1"/>
    </xf>
    <xf numFmtId="0" fontId="5" fillId="0" borderId="5" xfId="0" applyFont="1" applyFill="1" applyBorder="1" applyAlignment="1" applyProtection="1">
      <alignment vertical="center" wrapText="1"/>
    </xf>
    <xf numFmtId="10" fontId="5" fillId="0" borderId="1" xfId="0" applyNumberFormat="1" applyFont="1" applyFill="1" applyBorder="1" applyAlignment="1" applyProtection="1">
      <alignment horizontal="right" vertical="center" wrapText="1"/>
    </xf>
    <xf numFmtId="165" fontId="5" fillId="0" borderId="1" xfId="0" applyNumberFormat="1" applyFont="1" applyFill="1" applyBorder="1" applyAlignment="1" applyProtection="1">
      <alignment horizontal="right" vertical="center" wrapText="1"/>
    </xf>
    <xf numFmtId="165" fontId="5" fillId="0" borderId="6" xfId="0" applyNumberFormat="1" applyFont="1" applyFill="1" applyBorder="1" applyAlignment="1" applyProtection="1">
      <alignment horizontal="right" vertical="center" wrapText="1"/>
    </xf>
    <xf numFmtId="0" fontId="5" fillId="0" borderId="7" xfId="0" applyFont="1" applyFill="1" applyBorder="1" applyAlignment="1" applyProtection="1">
      <alignment vertical="center" wrapText="1"/>
    </xf>
    <xf numFmtId="10" fontId="5" fillId="0" borderId="8" xfId="0" applyNumberFormat="1" applyFont="1" applyFill="1" applyBorder="1" applyAlignment="1" applyProtection="1">
      <alignment horizontal="right" vertical="center"/>
    </xf>
    <xf numFmtId="165" fontId="5" fillId="0" borderId="8" xfId="0" applyNumberFormat="1" applyFont="1" applyFill="1" applyBorder="1" applyAlignment="1" applyProtection="1">
      <alignment horizontal="right" vertical="center" wrapText="1"/>
    </xf>
    <xf numFmtId="165" fontId="5" fillId="0" borderId="9" xfId="0" applyNumberFormat="1" applyFont="1" applyFill="1" applyBorder="1" applyAlignment="1" applyProtection="1">
      <alignment horizontal="right" vertical="center" wrapText="1"/>
    </xf>
    <xf numFmtId="0" fontId="5" fillId="0" borderId="10" xfId="0" applyFont="1" applyFill="1" applyBorder="1" applyAlignment="1" applyProtection="1">
      <alignment vertical="center" wrapText="1"/>
    </xf>
    <xf numFmtId="10" fontId="5" fillId="0" borderId="11" xfId="0" applyNumberFormat="1" applyFont="1" applyFill="1" applyBorder="1" applyAlignment="1" applyProtection="1">
      <alignment horizontal="right" vertical="center"/>
    </xf>
    <xf numFmtId="165" fontId="5" fillId="0" borderId="11" xfId="0" applyNumberFormat="1" applyFont="1" applyFill="1" applyBorder="1" applyAlignment="1" applyProtection="1">
      <alignment horizontal="right" vertical="center" wrapText="1"/>
    </xf>
    <xf numFmtId="165" fontId="5" fillId="0" borderId="12" xfId="0" applyNumberFormat="1" applyFont="1" applyFill="1" applyBorder="1" applyAlignment="1" applyProtection="1">
      <alignment horizontal="right" vertical="center" wrapText="1"/>
    </xf>
    <xf numFmtId="0" fontId="9" fillId="2" borderId="0" xfId="0" applyFont="1" applyFill="1" applyAlignment="1" applyProtection="1">
      <alignment horizontal="left" vertical="center"/>
    </xf>
    <xf numFmtId="0" fontId="9" fillId="2" borderId="0" xfId="0" applyFont="1" applyFill="1" applyAlignment="1" applyProtection="1">
      <alignment horizontal="left" vertical="center"/>
      <protection locked="0"/>
    </xf>
    <xf numFmtId="0" fontId="0" fillId="2" borderId="0" xfId="0" applyFill="1" applyAlignment="1" applyProtection="1">
      <alignment horizontal="left" vertical="center"/>
    </xf>
    <xf numFmtId="0" fontId="0" fillId="2" borderId="0" xfId="0" applyFill="1" applyAlignment="1" applyProtection="1">
      <alignment horizontal="right" vertical="center"/>
      <protection locked="0"/>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xf>
    <xf numFmtId="0" fontId="0" fillId="3" borderId="13" xfId="0" applyFill="1" applyBorder="1" applyAlignment="1" applyProtection="1">
      <alignment horizontal="right" vertical="center"/>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165" fontId="5" fillId="0" borderId="15"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xf>
    <xf numFmtId="0" fontId="0" fillId="2" borderId="0" xfId="0" applyFill="1" applyAlignment="1" applyProtection="1">
      <alignment horizontal="right" vertical="center"/>
    </xf>
    <xf numFmtId="0" fontId="2" fillId="4" borderId="17" xfId="0" applyFont="1" applyFill="1" applyBorder="1" applyAlignment="1" applyProtection="1">
      <alignment horizontal="left" vertical="center" wrapText="1"/>
    </xf>
    <xf numFmtId="165" fontId="2" fillId="3" borderId="18" xfId="0" applyNumberFormat="1" applyFont="1" applyFill="1" applyBorder="1" applyAlignment="1" applyProtection="1">
      <alignment horizontal="right" vertical="center"/>
    </xf>
    <xf numFmtId="10" fontId="2" fillId="3" borderId="19" xfId="0" applyNumberFormat="1" applyFont="1" applyFill="1" applyBorder="1" applyAlignment="1" applyProtection="1">
      <alignment horizontal="right" vertical="center" wrapText="1"/>
    </xf>
    <xf numFmtId="0" fontId="2" fillId="3" borderId="20" xfId="0" applyFont="1" applyFill="1" applyBorder="1" applyAlignment="1" applyProtection="1">
      <alignment horizontal="right" vertical="center"/>
    </xf>
    <xf numFmtId="0" fontId="0" fillId="2" borderId="19" xfId="0" applyFont="1" applyFill="1" applyBorder="1" applyAlignment="1" applyProtection="1">
      <alignment horizontal="right" vertical="center"/>
    </xf>
    <xf numFmtId="165" fontId="7" fillId="2" borderId="18" xfId="0" applyNumberFormat="1" applyFont="1" applyFill="1" applyBorder="1" applyAlignment="1" applyProtection="1">
      <alignment horizontal="right" vertical="center"/>
    </xf>
    <xf numFmtId="164" fontId="2" fillId="5" borderId="21" xfId="0" applyNumberFormat="1" applyFont="1" applyFill="1" applyBorder="1" applyAlignment="1" applyProtection="1">
      <alignment horizontal="right" vertical="center" wrapText="1"/>
    </xf>
    <xf numFmtId="0" fontId="0" fillId="2" borderId="0" xfId="0" applyFont="1" applyFill="1" applyAlignment="1" applyProtection="1">
      <alignment horizontal="left" vertical="center"/>
    </xf>
    <xf numFmtId="0" fontId="0" fillId="2" borderId="0" xfId="0" applyFont="1" applyFill="1" applyAlignment="1" applyProtection="1">
      <alignment horizontal="right" vertical="center"/>
    </xf>
    <xf numFmtId="0" fontId="2" fillId="4" borderId="3" xfId="0" applyFont="1" applyFill="1" applyBorder="1" applyAlignment="1" applyProtection="1">
      <alignment horizontal="right" vertical="center" wrapText="1"/>
    </xf>
    <xf numFmtId="0" fontId="2" fillId="4" borderId="4" xfId="0" applyFont="1" applyFill="1" applyBorder="1" applyAlignment="1" applyProtection="1">
      <alignment horizontal="right" vertical="center" wrapText="1"/>
    </xf>
    <xf numFmtId="10" fontId="0" fillId="0" borderId="0" xfId="0" applyNumberFormat="1" applyBorder="1" applyAlignment="1" applyProtection="1">
      <alignment horizontal="right" vertical="center"/>
    </xf>
    <xf numFmtId="0" fontId="5" fillId="0" borderId="5" xfId="0" applyFont="1" applyFill="1" applyBorder="1" applyAlignment="1" applyProtection="1">
      <alignment horizontal="left" vertical="center" wrapText="1"/>
      <protection locked="0"/>
    </xf>
    <xf numFmtId="165" fontId="5" fillId="0" borderId="6" xfId="0" applyNumberFormat="1" applyFont="1" applyFill="1" applyBorder="1" applyAlignment="1" applyProtection="1">
      <alignment horizontal="right" vertical="center" wrapText="1"/>
      <protection locked="0"/>
    </xf>
    <xf numFmtId="10" fontId="2" fillId="4" borderId="1" xfId="0" applyNumberFormat="1" applyFont="1" applyFill="1" applyBorder="1" applyAlignment="1" applyProtection="1">
      <alignment horizontal="right" vertical="center" wrapText="1"/>
    </xf>
    <xf numFmtId="165" fontId="2" fillId="4" borderId="1" xfId="0" applyNumberFormat="1" applyFont="1" applyFill="1" applyBorder="1" applyAlignment="1" applyProtection="1">
      <alignment horizontal="right" vertical="center" wrapText="1"/>
    </xf>
    <xf numFmtId="165" fontId="2" fillId="4" borderId="6" xfId="0" applyNumberFormat="1" applyFont="1" applyFill="1" applyBorder="1" applyAlignment="1" applyProtection="1">
      <alignment horizontal="right" vertical="center" wrapText="1"/>
    </xf>
    <xf numFmtId="0" fontId="2" fillId="0" borderId="22" xfId="0" applyFont="1" applyBorder="1" applyAlignment="1" applyProtection="1">
      <alignment horizontal="left" vertical="center" wrapText="1"/>
    </xf>
    <xf numFmtId="0" fontId="2" fillId="0" borderId="23" xfId="0" applyFont="1" applyBorder="1" applyAlignment="1" applyProtection="1">
      <alignment horizontal="right" vertical="center" wrapText="1"/>
    </xf>
    <xf numFmtId="0" fontId="2" fillId="0" borderId="24" xfId="0" applyFont="1" applyBorder="1" applyAlignment="1" applyProtection="1">
      <alignment horizontal="right" vertical="center" wrapText="1"/>
    </xf>
    <xf numFmtId="165" fontId="2" fillId="4" borderId="11" xfId="0" applyNumberFormat="1" applyFont="1" applyFill="1" applyBorder="1" applyAlignment="1" applyProtection="1">
      <alignment horizontal="right" vertical="center" wrapText="1"/>
    </xf>
    <xf numFmtId="165" fontId="2" fillId="4" borderId="12" xfId="0" applyNumberFormat="1" applyFont="1" applyFill="1" applyBorder="1" applyAlignment="1" applyProtection="1">
      <alignment horizontal="right" vertical="center" wrapText="1"/>
    </xf>
    <xf numFmtId="165" fontId="2" fillId="5" borderId="22" xfId="0" applyNumberFormat="1" applyFont="1" applyFill="1" applyBorder="1" applyAlignment="1" applyProtection="1">
      <alignment horizontal="left" vertical="center" wrapText="1"/>
    </xf>
    <xf numFmtId="165" fontId="2" fillId="5" borderId="23" xfId="0" applyNumberFormat="1" applyFont="1" applyFill="1" applyBorder="1" applyAlignment="1" applyProtection="1">
      <alignment horizontal="right" vertical="center" wrapText="1"/>
    </xf>
    <xf numFmtId="165" fontId="2" fillId="5" borderId="24" xfId="0" applyNumberFormat="1" applyFont="1" applyFill="1" applyBorder="1" applyAlignment="1" applyProtection="1">
      <alignment horizontal="right" vertical="center" wrapText="1"/>
    </xf>
    <xf numFmtId="0" fontId="0" fillId="2" borderId="0" xfId="0" applyFill="1" applyAlignment="1" applyProtection="1">
      <alignment vertical="center"/>
    </xf>
    <xf numFmtId="10" fontId="5" fillId="0" borderId="1" xfId="0" applyNumberFormat="1" applyFont="1" applyFill="1" applyBorder="1" applyAlignment="1" applyProtection="1">
      <alignment horizontal="right" vertical="center" wrapText="1"/>
      <protection locked="0"/>
    </xf>
    <xf numFmtId="10" fontId="5" fillId="0" borderId="8" xfId="0" applyNumberFormat="1" applyFont="1" applyFill="1" applyBorder="1" applyAlignment="1" applyProtection="1">
      <alignment horizontal="right" vertical="center" wrapText="1"/>
    </xf>
    <xf numFmtId="10" fontId="5" fillId="0" borderId="1" xfId="0" applyNumberFormat="1" applyFont="1" applyFill="1" applyBorder="1" applyAlignment="1" applyProtection="1">
      <alignment horizontal="right" vertical="center"/>
      <protection locked="0"/>
    </xf>
    <xf numFmtId="0" fontId="2" fillId="4" borderId="2"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xf>
    <xf numFmtId="165" fontId="2" fillId="4" borderId="5" xfId="0" applyNumberFormat="1" applyFont="1" applyFill="1" applyBorder="1" applyAlignment="1" applyProtection="1">
      <alignment horizontal="left" vertical="center" wrapText="1"/>
    </xf>
    <xf numFmtId="165" fontId="2" fillId="4" borderId="10" xfId="0" applyNumberFormat="1" applyFont="1" applyFill="1" applyBorder="1" applyAlignment="1" applyProtection="1">
      <alignment horizontal="left" vertical="center" wrapText="1"/>
    </xf>
    <xf numFmtId="0" fontId="0" fillId="2" borderId="0" xfId="0" applyFont="1" applyFill="1" applyProtection="1"/>
    <xf numFmtId="0" fontId="0" fillId="2" borderId="0" xfId="0" applyFont="1" applyFill="1"/>
    <xf numFmtId="0" fontId="7" fillId="2" borderId="0" xfId="0" applyNumberFormat="1" applyFont="1" applyFill="1"/>
    <xf numFmtId="0" fontId="0" fillId="2" borderId="0" xfId="0" applyNumberFormat="1" applyFont="1" applyFill="1"/>
    <xf numFmtId="0" fontId="0" fillId="0" borderId="0" xfId="0" applyFont="1"/>
    <xf numFmtId="0" fontId="0" fillId="2" borderId="0" xfId="0" applyNumberFormat="1" applyFont="1" applyFill="1" applyProtection="1"/>
    <xf numFmtId="166" fontId="5" fillId="0" borderId="1" xfId="0" applyNumberFormat="1" applyFont="1" applyFill="1" applyBorder="1" applyAlignment="1" applyProtection="1">
      <alignment horizontal="right" vertical="center" wrapText="1"/>
    </xf>
    <xf numFmtId="0" fontId="5" fillId="0" borderId="27" xfId="0" applyNumberFormat="1" applyFont="1" applyFill="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3" borderId="29" xfId="0" applyFill="1" applyBorder="1" applyAlignment="1" applyProtection="1">
      <alignment horizontal="right" vertical="center"/>
    </xf>
    <xf numFmtId="0" fontId="0" fillId="3" borderId="30" xfId="0" applyFill="1" applyBorder="1" applyAlignment="1" applyProtection="1">
      <alignment horizontal="right" vertical="center"/>
    </xf>
    <xf numFmtId="49" fontId="2" fillId="3" borderId="13" xfId="0" applyNumberFormat="1" applyFont="1" applyFill="1" applyBorder="1" applyAlignment="1" applyProtection="1">
      <alignment horizontal="left" vertical="center"/>
    </xf>
    <xf numFmtId="49" fontId="2" fillId="3" borderId="29" xfId="0" applyNumberFormat="1" applyFont="1" applyFill="1" applyBorder="1" applyAlignment="1" applyProtection="1">
      <alignment horizontal="left" vertical="center"/>
    </xf>
    <xf numFmtId="49" fontId="2" fillId="3" borderId="30" xfId="0" applyNumberFormat="1" applyFont="1" applyFill="1" applyBorder="1" applyAlignment="1" applyProtection="1">
      <alignment horizontal="left" vertical="center"/>
    </xf>
    <xf numFmtId="49" fontId="1" fillId="3" borderId="3" xfId="0" applyNumberFormat="1" applyFont="1" applyFill="1" applyBorder="1" applyAlignment="1" applyProtection="1">
      <alignment horizontal="left" vertical="center"/>
    </xf>
    <xf numFmtId="49" fontId="1" fillId="3" borderId="4" xfId="0" applyNumberFormat="1" applyFont="1" applyFill="1" applyBorder="1" applyAlignment="1" applyProtection="1">
      <alignment horizontal="left" vertical="center"/>
    </xf>
    <xf numFmtId="0" fontId="0" fillId="0" borderId="27" xfId="0" applyNumberFormat="1" applyFont="1" applyFill="1" applyBorder="1" applyAlignment="1" applyProtection="1">
      <alignment horizontal="left" vertical="center"/>
      <protection locked="0"/>
    </xf>
    <xf numFmtId="0" fontId="0" fillId="0" borderId="28" xfId="0" applyNumberFormat="1" applyFont="1" applyFill="1" applyBorder="1" applyAlignment="1" applyProtection="1">
      <alignment horizontal="left" vertical="center"/>
      <protection locked="0"/>
    </xf>
    <xf numFmtId="0" fontId="0" fillId="0" borderId="16"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left" vertical="center"/>
      <protection locked="0"/>
    </xf>
    <xf numFmtId="0" fontId="10" fillId="0" borderId="6" xfId="0" applyNumberFormat="1" applyFont="1" applyFill="1" applyBorder="1" applyAlignment="1" applyProtection="1">
      <alignment horizontal="left" vertical="center"/>
      <protection locked="0"/>
    </xf>
    <xf numFmtId="0" fontId="10" fillId="0" borderId="27" xfId="0" applyNumberFormat="1" applyFont="1" applyFill="1" applyBorder="1" applyAlignment="1" applyProtection="1">
      <alignment horizontal="left" vertical="center"/>
      <protection locked="0"/>
    </xf>
    <xf numFmtId="0" fontId="10" fillId="0" borderId="28" xfId="0" applyNumberFormat="1" applyFont="1" applyFill="1" applyBorder="1" applyAlignment="1" applyProtection="1">
      <alignment horizontal="left" vertical="center"/>
      <protection locked="0"/>
    </xf>
    <xf numFmtId="0" fontId="10" fillId="0" borderId="16" xfId="0" applyNumberFormat="1" applyFont="1" applyFill="1" applyBorder="1" applyAlignment="1" applyProtection="1">
      <alignment horizontal="left" vertical="center"/>
      <protection locked="0"/>
    </xf>
    <xf numFmtId="0" fontId="0" fillId="0" borderId="1" xfId="0" applyNumberFormat="1" applyFont="1" applyFill="1" applyBorder="1" applyAlignment="1" applyProtection="1">
      <alignment horizontal="left" vertical="center"/>
      <protection locked="0"/>
    </xf>
    <xf numFmtId="0" fontId="0" fillId="0" borderId="6" xfId="0" applyNumberFormat="1" applyFont="1" applyFill="1" applyBorder="1" applyAlignment="1" applyProtection="1">
      <alignment horizontal="left" vertical="center"/>
      <protection locked="0"/>
    </xf>
    <xf numFmtId="0" fontId="10" fillId="0" borderId="25" xfId="0" applyNumberFormat="1" applyFont="1" applyFill="1" applyBorder="1" applyAlignment="1" applyProtection="1">
      <alignment horizontal="left" vertical="center"/>
      <protection locked="0"/>
    </xf>
    <xf numFmtId="0" fontId="10" fillId="0" borderId="26" xfId="0" applyNumberFormat="1" applyFont="1" applyFill="1" applyBorder="1" applyAlignment="1" applyProtection="1">
      <alignment horizontal="left" vertical="center"/>
      <protection locked="0"/>
    </xf>
    <xf numFmtId="0" fontId="10" fillId="0" borderId="15" xfId="0" applyNumberFormat="1"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65" fontId="5" fillId="0" borderId="25" xfId="0" applyNumberFormat="1" applyFont="1" applyFill="1" applyBorder="1" applyAlignment="1" applyProtection="1">
      <alignment horizontal="left" vertical="center"/>
      <protection locked="0"/>
    </xf>
    <xf numFmtId="0" fontId="0" fillId="0" borderId="26" xfId="0"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9"/>
  <sheetViews>
    <sheetView tabSelected="1" zoomScale="85" zoomScaleNormal="85" workbookViewId="0">
      <selection activeCell="C15" sqref="C15:D15"/>
    </sheetView>
  </sheetViews>
  <sheetFormatPr baseColWidth="10" defaultRowHeight="12.75" x14ac:dyDescent="0.2"/>
  <cols>
    <col min="1" max="1" width="4.5703125" customWidth="1"/>
    <col min="2" max="2" width="28.42578125" customWidth="1"/>
    <col min="3" max="3" width="20.7109375" customWidth="1"/>
    <col min="4" max="5" width="23.140625" customWidth="1"/>
  </cols>
  <sheetData>
    <row r="1" spans="1:6" s="1" customFormat="1" x14ac:dyDescent="0.2">
      <c r="A1" s="3"/>
      <c r="B1" s="3"/>
      <c r="C1" s="3"/>
      <c r="D1" s="3"/>
      <c r="E1" s="3"/>
      <c r="F1" s="3"/>
    </row>
    <row r="2" spans="1:6" s="1" customFormat="1" ht="15.75" x14ac:dyDescent="0.2">
      <c r="A2" s="2"/>
      <c r="B2" s="20" t="s">
        <v>11</v>
      </c>
      <c r="C2" s="21" t="s">
        <v>57</v>
      </c>
      <c r="D2" s="22"/>
      <c r="E2" s="23" t="s">
        <v>14</v>
      </c>
      <c r="F2" s="2"/>
    </row>
    <row r="3" spans="1:6" s="1" customFormat="1" ht="16.5" thickBot="1" x14ac:dyDescent="0.25">
      <c r="A3" s="2"/>
      <c r="B3" s="20"/>
      <c r="C3" s="22"/>
      <c r="D3" s="22"/>
      <c r="E3" s="22"/>
      <c r="F3" s="2"/>
    </row>
    <row r="4" spans="1:6" s="1" customFormat="1" ht="13.5" customHeight="1" x14ac:dyDescent="0.2">
      <c r="A4" s="2"/>
      <c r="B4" s="63" t="s">
        <v>36</v>
      </c>
      <c r="C4" s="78"/>
      <c r="D4" s="79"/>
      <c r="E4" s="80"/>
      <c r="F4" s="2"/>
    </row>
    <row r="5" spans="1:6" s="1" customFormat="1" x14ac:dyDescent="0.2">
      <c r="A5" s="2"/>
      <c r="B5" s="24" t="s">
        <v>39</v>
      </c>
      <c r="C5" s="91"/>
      <c r="D5" s="91"/>
      <c r="E5" s="92"/>
      <c r="F5" s="2"/>
    </row>
    <row r="6" spans="1:6" s="1" customFormat="1" x14ac:dyDescent="0.2">
      <c r="A6" s="2"/>
      <c r="B6" s="24" t="s">
        <v>44</v>
      </c>
      <c r="C6" s="91"/>
      <c r="D6" s="91"/>
      <c r="E6" s="92"/>
      <c r="F6" s="2"/>
    </row>
    <row r="7" spans="1:6" s="1" customFormat="1" ht="13.5" thickBot="1" x14ac:dyDescent="0.25">
      <c r="A7" s="2"/>
      <c r="B7" s="25" t="s">
        <v>38</v>
      </c>
      <c r="C7" s="83"/>
      <c r="D7" s="84"/>
      <c r="E7" s="85"/>
      <c r="F7" s="2"/>
    </row>
    <row r="8" spans="1:6" ht="13.5" thickBot="1" x14ac:dyDescent="0.25">
      <c r="A8" s="2"/>
      <c r="B8" s="22"/>
      <c r="C8" s="22"/>
      <c r="D8" s="22"/>
      <c r="E8" s="22"/>
      <c r="F8" s="2"/>
    </row>
    <row r="9" spans="1:6" s="1" customFormat="1" x14ac:dyDescent="0.2">
      <c r="A9" s="2"/>
      <c r="B9" s="63" t="s">
        <v>37</v>
      </c>
      <c r="C9" s="81"/>
      <c r="D9" s="81"/>
      <c r="E9" s="82"/>
      <c r="F9" s="2"/>
    </row>
    <row r="10" spans="1:6" x14ac:dyDescent="0.2">
      <c r="A10" s="2"/>
      <c r="B10" s="24" t="s">
        <v>39</v>
      </c>
      <c r="C10" s="93"/>
      <c r="D10" s="94"/>
      <c r="E10" s="95"/>
      <c r="F10" s="2"/>
    </row>
    <row r="11" spans="1:6" x14ac:dyDescent="0.2">
      <c r="A11" s="2"/>
      <c r="B11" s="24" t="s">
        <v>44</v>
      </c>
      <c r="C11" s="86"/>
      <c r="D11" s="86"/>
      <c r="E11" s="87"/>
      <c r="F11" s="2"/>
    </row>
    <row r="12" spans="1:6" ht="13.5" thickBot="1" x14ac:dyDescent="0.25">
      <c r="A12" s="2"/>
      <c r="B12" s="25" t="s">
        <v>38</v>
      </c>
      <c r="C12" s="88"/>
      <c r="D12" s="89"/>
      <c r="E12" s="90"/>
      <c r="F12" s="2"/>
    </row>
    <row r="13" spans="1:6" ht="13.5" thickBot="1" x14ac:dyDescent="0.25">
      <c r="A13" s="2"/>
      <c r="B13" s="22"/>
      <c r="C13" s="22"/>
      <c r="D13" s="22"/>
      <c r="E13" s="22"/>
      <c r="F13" s="2"/>
    </row>
    <row r="14" spans="1:6" s="1" customFormat="1" ht="13.5" customHeight="1" x14ac:dyDescent="0.2">
      <c r="A14" s="2"/>
      <c r="B14" s="26" t="s">
        <v>52</v>
      </c>
      <c r="C14" s="27"/>
      <c r="D14" s="76"/>
      <c r="E14" s="77"/>
      <c r="F14" s="2"/>
    </row>
    <row r="15" spans="1:6" x14ac:dyDescent="0.2">
      <c r="A15" s="2"/>
      <c r="B15" s="28" t="s">
        <v>45</v>
      </c>
      <c r="C15" s="96" t="s">
        <v>58</v>
      </c>
      <c r="D15" s="97"/>
      <c r="E15" s="29"/>
      <c r="F15" s="2"/>
    </row>
    <row r="16" spans="1:6" s="1" customFormat="1" x14ac:dyDescent="0.2">
      <c r="A16" s="2"/>
      <c r="B16" s="24" t="s">
        <v>8</v>
      </c>
      <c r="C16" s="96" t="s">
        <v>58</v>
      </c>
      <c r="D16" s="97"/>
      <c r="E16" s="29"/>
      <c r="F16" s="2"/>
    </row>
    <row r="17" spans="1:6" s="1" customFormat="1" x14ac:dyDescent="0.2">
      <c r="A17" s="2"/>
      <c r="B17" s="30" t="s">
        <v>4</v>
      </c>
      <c r="C17" s="98">
        <v>0</v>
      </c>
      <c r="D17" s="99"/>
      <c r="E17" s="31"/>
      <c r="F17" s="2"/>
    </row>
    <row r="18" spans="1:6" s="1" customFormat="1" ht="13.5" thickBot="1" x14ac:dyDescent="0.25">
      <c r="A18" s="2"/>
      <c r="B18" s="25" t="s">
        <v>6</v>
      </c>
      <c r="C18" s="74">
        <v>0</v>
      </c>
      <c r="D18" s="75"/>
      <c r="E18" s="32"/>
      <c r="F18" s="2"/>
    </row>
    <row r="19" spans="1:6" ht="13.5" thickBot="1" x14ac:dyDescent="0.25">
      <c r="A19" s="2"/>
      <c r="B19" s="22"/>
      <c r="C19" s="33"/>
      <c r="D19" s="33"/>
      <c r="E19" s="33"/>
      <c r="F19" s="2"/>
    </row>
    <row r="20" spans="1:6" ht="13.5" customHeight="1" thickBot="1" x14ac:dyDescent="0.25">
      <c r="A20" s="2"/>
      <c r="B20" s="34" t="s">
        <v>21</v>
      </c>
      <c r="C20" s="35"/>
      <c r="D20" s="36" t="s">
        <v>5</v>
      </c>
      <c r="E20" s="37" t="s">
        <v>7</v>
      </c>
      <c r="F20" s="2"/>
    </row>
    <row r="21" spans="1:6" ht="12.75" customHeight="1" thickBot="1" x14ac:dyDescent="0.25">
      <c r="A21" s="2"/>
      <c r="B21" s="64" t="s">
        <v>59</v>
      </c>
      <c r="C21" s="38"/>
      <c r="D21" s="39">
        <f>C17</f>
        <v>0</v>
      </c>
      <c r="E21" s="40">
        <f>C17*C18</f>
        <v>0</v>
      </c>
      <c r="F21" s="2"/>
    </row>
    <row r="22" spans="1:6" s="1" customFormat="1" ht="12.75" customHeight="1" thickBot="1" x14ac:dyDescent="0.25">
      <c r="A22" s="2"/>
      <c r="B22" s="41"/>
      <c r="C22" s="42"/>
      <c r="D22" s="42"/>
      <c r="E22" s="42"/>
      <c r="F22" s="2"/>
    </row>
    <row r="23" spans="1:6" x14ac:dyDescent="0.2">
      <c r="A23" s="2"/>
      <c r="B23" s="63" t="s">
        <v>12</v>
      </c>
      <c r="C23" s="43" t="s">
        <v>35</v>
      </c>
      <c r="D23" s="43" t="s">
        <v>5</v>
      </c>
      <c r="E23" s="44" t="s">
        <v>7</v>
      </c>
      <c r="F23" s="2"/>
    </row>
    <row r="24" spans="1:6" x14ac:dyDescent="0.2">
      <c r="A24" s="2"/>
      <c r="B24" s="24" t="s">
        <v>1</v>
      </c>
      <c r="C24" s="73">
        <v>5.2999999999999999E-2</v>
      </c>
      <c r="D24" s="10">
        <f>D21*C24</f>
        <v>0</v>
      </c>
      <c r="E24" s="11">
        <f>E21*C24</f>
        <v>0</v>
      </c>
      <c r="F24" s="2"/>
    </row>
    <row r="25" spans="1:6" x14ac:dyDescent="0.2">
      <c r="A25" s="2"/>
      <c r="B25" s="24" t="s">
        <v>2</v>
      </c>
      <c r="C25" s="9">
        <v>1.0999999999999999E-2</v>
      </c>
      <c r="D25" s="10">
        <f>D21*C25</f>
        <v>0</v>
      </c>
      <c r="E25" s="11">
        <f>E21*C25</f>
        <v>0</v>
      </c>
      <c r="F25" s="2"/>
    </row>
    <row r="26" spans="1:6" x14ac:dyDescent="0.2">
      <c r="A26" s="2"/>
      <c r="B26" s="24" t="s">
        <v>3</v>
      </c>
      <c r="C26" s="9">
        <f>MAX(D58:D83)</f>
        <v>0</v>
      </c>
      <c r="D26" s="10">
        <f>D21*C26</f>
        <v>0</v>
      </c>
      <c r="E26" s="11">
        <f>E21*C26</f>
        <v>0</v>
      </c>
      <c r="F26" s="2"/>
    </row>
    <row r="27" spans="1:6" x14ac:dyDescent="0.2">
      <c r="A27" s="2"/>
      <c r="B27" s="24" t="s">
        <v>46</v>
      </c>
      <c r="C27" s="45">
        <f>0.05*0.1055</f>
        <v>5.2750000000000002E-3</v>
      </c>
      <c r="D27" s="10">
        <f>D21*C27</f>
        <v>0</v>
      </c>
      <c r="E27" s="11">
        <f>E21*C27</f>
        <v>0</v>
      </c>
      <c r="F27" s="2"/>
    </row>
    <row r="28" spans="1:6" s="1" customFormat="1" x14ac:dyDescent="0.2">
      <c r="A28" s="2"/>
      <c r="B28" s="46" t="s">
        <v>15</v>
      </c>
      <c r="C28" s="62"/>
      <c r="D28" s="10" t="str">
        <f>IF(C28="","",D21*C28)</f>
        <v/>
      </c>
      <c r="E28" s="47" t="str">
        <f>IF(C28="","",E21*C28)</f>
        <v/>
      </c>
      <c r="F28" s="2"/>
    </row>
    <row r="29" spans="1:6" x14ac:dyDescent="0.2">
      <c r="A29" s="2"/>
      <c r="B29" s="24" t="s">
        <v>9</v>
      </c>
      <c r="C29" s="62"/>
      <c r="D29" s="10" t="str">
        <f>IF(C29="","",D21*C29)</f>
        <v/>
      </c>
      <c r="E29" s="47" t="str">
        <f>IF(C29="","",E21*C29)</f>
        <v/>
      </c>
      <c r="F29" s="2"/>
    </row>
    <row r="30" spans="1:6" ht="13.5" customHeight="1" x14ac:dyDescent="0.2">
      <c r="A30" s="2"/>
      <c r="B30" s="65" t="s">
        <v>40</v>
      </c>
      <c r="C30" s="48">
        <f>SUM(C24:C29)</f>
        <v>6.9275000000000003E-2</v>
      </c>
      <c r="D30" s="49">
        <f>SUM(D24:D29)</f>
        <v>0</v>
      </c>
      <c r="E30" s="50">
        <f>SUM(E24:E29)</f>
        <v>0</v>
      </c>
      <c r="F30" s="2"/>
    </row>
    <row r="31" spans="1:6" x14ac:dyDescent="0.2">
      <c r="A31" s="2"/>
      <c r="B31" s="51"/>
      <c r="C31" s="52"/>
      <c r="D31" s="52"/>
      <c r="E31" s="53"/>
      <c r="F31" s="2"/>
    </row>
    <row r="32" spans="1:6" ht="13.5" thickBot="1" x14ac:dyDescent="0.25">
      <c r="A32" s="2"/>
      <c r="B32" s="66" t="s">
        <v>42</v>
      </c>
      <c r="C32" s="54"/>
      <c r="D32" s="54">
        <f>SUM(D24:D29)+D21</f>
        <v>0</v>
      </c>
      <c r="E32" s="55">
        <f>SUM(E24:E29)+E21</f>
        <v>0</v>
      </c>
      <c r="F32" s="2"/>
    </row>
    <row r="33" spans="1:6" s="1" customFormat="1" ht="13.5" thickBot="1" x14ac:dyDescent="0.25">
      <c r="A33" s="2"/>
      <c r="B33" s="22"/>
      <c r="C33" s="33"/>
      <c r="D33" s="33"/>
      <c r="E33" s="33"/>
      <c r="F33" s="2"/>
    </row>
    <row r="34" spans="1:6" x14ac:dyDescent="0.2">
      <c r="A34" s="2"/>
      <c r="B34" s="63" t="s">
        <v>13</v>
      </c>
      <c r="C34" s="43" t="s">
        <v>35</v>
      </c>
      <c r="D34" s="43" t="s">
        <v>5</v>
      </c>
      <c r="E34" s="44" t="s">
        <v>7</v>
      </c>
      <c r="F34" s="2"/>
    </row>
    <row r="35" spans="1:6" x14ac:dyDescent="0.2">
      <c r="A35" s="2"/>
      <c r="B35" s="24" t="s">
        <v>1</v>
      </c>
      <c r="C35" s="73">
        <v>5.2999999999999999E-2</v>
      </c>
      <c r="D35" s="10">
        <f>D21*C35</f>
        <v>0</v>
      </c>
      <c r="E35" s="11">
        <f>E21*C35</f>
        <v>0</v>
      </c>
      <c r="F35" s="2"/>
    </row>
    <row r="36" spans="1:6" x14ac:dyDescent="0.2">
      <c r="A36" s="2"/>
      <c r="B36" s="24" t="s">
        <v>2</v>
      </c>
      <c r="C36" s="9">
        <v>1.0999999999999999E-2</v>
      </c>
      <c r="D36" s="10">
        <f>D21*C36</f>
        <v>0</v>
      </c>
      <c r="E36" s="11">
        <f>E21*C36</f>
        <v>0</v>
      </c>
      <c r="F36" s="2"/>
    </row>
    <row r="37" spans="1:6" s="1" customFormat="1" x14ac:dyDescent="0.2">
      <c r="A37" s="2"/>
      <c r="B37" s="46" t="s">
        <v>15</v>
      </c>
      <c r="C37" s="62"/>
      <c r="D37" s="10" t="str">
        <f>IF(C37="","",D21*C37)</f>
        <v/>
      </c>
      <c r="E37" s="47" t="str">
        <f>IF(C37="","",E21*C37)</f>
        <v/>
      </c>
      <c r="F37" s="2"/>
    </row>
    <row r="38" spans="1:6" s="1" customFormat="1" x14ac:dyDescent="0.2">
      <c r="A38" s="2"/>
      <c r="B38" s="46" t="s">
        <v>10</v>
      </c>
      <c r="C38" s="62"/>
      <c r="D38" s="10" t="str">
        <f>IF(C38="","",C21*C38)</f>
        <v/>
      </c>
      <c r="E38" s="47" t="str">
        <f>IF(C38="","",E21*C38)</f>
        <v/>
      </c>
      <c r="F38" s="2"/>
    </row>
    <row r="39" spans="1:6" x14ac:dyDescent="0.2">
      <c r="A39" s="2"/>
      <c r="B39" s="24" t="str">
        <f>IF(C16=B87,"Quellensteuer","")</f>
        <v/>
      </c>
      <c r="C39" s="9" t="str">
        <f>IF(C16=B87,0.05,"")</f>
        <v/>
      </c>
      <c r="D39" s="10" t="str">
        <f>IF(C16=B87,D21*C39,"")</f>
        <v/>
      </c>
      <c r="E39" s="11" t="str">
        <f>IF(C16=B87,E21*C39,"")</f>
        <v/>
      </c>
      <c r="F39" s="2"/>
    </row>
    <row r="40" spans="1:6" x14ac:dyDescent="0.2">
      <c r="A40" s="2"/>
      <c r="B40" s="24" t="str">
        <f>IF(C16=B89,"Quellensteuer","")</f>
        <v/>
      </c>
      <c r="C40" s="60"/>
      <c r="D40" s="10" t="str">
        <f>IF(C40="","",D21*C40)</f>
        <v/>
      </c>
      <c r="E40" s="11" t="str">
        <f>IF(C40="","",E21*C40)</f>
        <v/>
      </c>
      <c r="F40" s="2"/>
    </row>
    <row r="41" spans="1:6" s="1" customFormat="1" x14ac:dyDescent="0.2">
      <c r="A41" s="2"/>
      <c r="B41" s="30" t="str">
        <f>IF(C15=B81,"FAK","")</f>
        <v/>
      </c>
      <c r="C41" s="61" t="str">
        <f>IF(C15=B81,0.0017,"")</f>
        <v/>
      </c>
      <c r="D41" s="14" t="str">
        <f>IF(C15=B81,D21*C41,"")</f>
        <v/>
      </c>
      <c r="E41" s="15" t="str">
        <f>IF(C15=B81,E21*C41,"")</f>
        <v/>
      </c>
      <c r="F41" s="2"/>
    </row>
    <row r="42" spans="1:6" ht="13.5" customHeight="1" x14ac:dyDescent="0.2">
      <c r="A42" s="2"/>
      <c r="B42" s="65" t="s">
        <v>41</v>
      </c>
      <c r="C42" s="48">
        <f>SUM(C35:C41)</f>
        <v>6.4000000000000001E-2</v>
      </c>
      <c r="D42" s="49">
        <f>SUM(D35:D41)</f>
        <v>0</v>
      </c>
      <c r="E42" s="50">
        <f>SUM(E35:E41)</f>
        <v>0</v>
      </c>
      <c r="F42" s="2"/>
    </row>
    <row r="43" spans="1:6" x14ac:dyDescent="0.2">
      <c r="A43" s="2"/>
      <c r="B43" s="56"/>
      <c r="C43" s="57"/>
      <c r="D43" s="57"/>
      <c r="E43" s="58"/>
      <c r="F43" s="2"/>
    </row>
    <row r="44" spans="1:6" ht="13.5" customHeight="1" thickBot="1" x14ac:dyDescent="0.25">
      <c r="A44" s="2"/>
      <c r="B44" s="66" t="s">
        <v>43</v>
      </c>
      <c r="C44" s="54"/>
      <c r="D44" s="54">
        <f>D21-D42</f>
        <v>0</v>
      </c>
      <c r="E44" s="55">
        <f>E21-E42</f>
        <v>0</v>
      </c>
      <c r="F44" s="2"/>
    </row>
    <row r="45" spans="1:6" ht="13.5" thickBot="1" x14ac:dyDescent="0.25">
      <c r="A45" s="2"/>
      <c r="B45" s="59"/>
      <c r="C45" s="59"/>
      <c r="D45" s="59"/>
      <c r="E45" s="59"/>
      <c r="F45" s="2"/>
    </row>
    <row r="46" spans="1:6" s="1" customFormat="1" x14ac:dyDescent="0.2">
      <c r="A46" s="2"/>
      <c r="B46" s="5" t="s">
        <v>53</v>
      </c>
      <c r="C46" s="6"/>
      <c r="D46" s="6" t="s">
        <v>5</v>
      </c>
      <c r="E46" s="7" t="s">
        <v>7</v>
      </c>
      <c r="F46" s="2"/>
    </row>
    <row r="47" spans="1:6" s="1" customFormat="1" x14ac:dyDescent="0.2">
      <c r="A47" s="2"/>
      <c r="B47" s="8" t="s">
        <v>54</v>
      </c>
      <c r="C47" s="9"/>
      <c r="D47" s="10">
        <f>IF(D39="",D24+D25+D27+D35+D36,D24+D25+D27+D35+D36+D39)</f>
        <v>0</v>
      </c>
      <c r="E47" s="11">
        <f>IF(E39="",E24+E25+E27+E35+E36,E24+E25+E27+E35+E36+E39)</f>
        <v>0</v>
      </c>
      <c r="F47" s="2"/>
    </row>
    <row r="48" spans="1:6" x14ac:dyDescent="0.2">
      <c r="A48" s="2"/>
      <c r="B48" s="8" t="s">
        <v>55</v>
      </c>
      <c r="C48" s="9"/>
      <c r="D48" s="10">
        <f>IF(D41="",D26,D26+D41)</f>
        <v>0</v>
      </c>
      <c r="E48" s="11">
        <f>IF(E41="",E26,E26+E41)</f>
        <v>0</v>
      </c>
      <c r="F48" s="2"/>
    </row>
    <row r="49" spans="1:8" x14ac:dyDescent="0.2">
      <c r="A49" s="2"/>
      <c r="B49" s="8" t="str">
        <f>IF(AND(D28="",E28="",D37="",E37=""),"","Prämien an KT-Versicherer")</f>
        <v/>
      </c>
      <c r="C49" s="4"/>
      <c r="D49" s="10" t="str">
        <f>IF(AND(D28="",D37=""),"",IF(D28="",D37,IF(D37="",D28,D28+D37)))</f>
        <v/>
      </c>
      <c r="E49" s="11" t="str">
        <f>IF(AND(E28="",E37=""),"",IF(E28="",E37,IF(E37="",E28,E28+E37)))</f>
        <v/>
      </c>
      <c r="F49" s="2"/>
    </row>
    <row r="50" spans="1:8" x14ac:dyDescent="0.2">
      <c r="A50" s="2"/>
      <c r="B50" s="12" t="str">
        <f>IF(AND(C29="",E29="",C38="",E38=""),"","Prämien an Unfallversicherer")</f>
        <v/>
      </c>
      <c r="C50" s="13"/>
      <c r="D50" s="14" t="str">
        <f>IF(AND(D29="",D38=""),"",IF(D29="",D38,IF(D38="",D29,D29+D38)))</f>
        <v/>
      </c>
      <c r="E50" s="15" t="str">
        <f>IF(AND(E29="",E38=""),"",IF(E29="",E38,IF(E38="",E29,E29+E38)))</f>
        <v/>
      </c>
      <c r="F50" s="2"/>
    </row>
    <row r="51" spans="1:8" ht="12.75" customHeight="1" thickBot="1" x14ac:dyDescent="0.25">
      <c r="A51" s="2"/>
      <c r="B51" s="16" t="str">
        <f>IF(D51="","","Quellensteuer an Steueramt")</f>
        <v/>
      </c>
      <c r="C51" s="17"/>
      <c r="D51" s="18" t="str">
        <f>IF(D40="","",D40)</f>
        <v/>
      </c>
      <c r="E51" s="19" t="str">
        <f>IF(E40="","",E40)</f>
        <v/>
      </c>
      <c r="F51" s="2"/>
    </row>
    <row r="52" spans="1:8" ht="12.75" customHeight="1" x14ac:dyDescent="0.2">
      <c r="A52" s="2"/>
      <c r="B52" s="2"/>
      <c r="C52" s="2"/>
      <c r="D52" s="2"/>
      <c r="E52" s="2"/>
      <c r="F52" s="2"/>
    </row>
    <row r="53" spans="1:8" ht="12.75" customHeight="1" x14ac:dyDescent="0.2">
      <c r="A53" s="67"/>
      <c r="B53" s="67"/>
      <c r="C53" s="67"/>
      <c r="D53" s="67"/>
      <c r="E53" s="67"/>
      <c r="F53" s="67"/>
    </row>
    <row r="54" spans="1:8" ht="12.75" customHeight="1" x14ac:dyDescent="0.2">
      <c r="A54" s="67"/>
      <c r="B54" s="67"/>
      <c r="C54" s="67"/>
      <c r="D54" s="67"/>
      <c r="E54" s="67"/>
      <c r="F54" s="67"/>
      <c r="G54" s="1"/>
      <c r="H54" s="1"/>
    </row>
    <row r="55" spans="1:8" ht="12.75" hidden="1" customHeight="1" x14ac:dyDescent="0.2">
      <c r="A55" s="68"/>
      <c r="B55" s="68"/>
      <c r="C55" s="68"/>
      <c r="D55" s="68"/>
      <c r="E55" s="68"/>
      <c r="F55" s="68"/>
      <c r="G55" s="1"/>
      <c r="H55" s="1"/>
    </row>
    <row r="56" spans="1:8" ht="12.75" hidden="1" customHeight="1" x14ac:dyDescent="0.2">
      <c r="A56" s="68"/>
      <c r="B56" s="69" t="s">
        <v>11</v>
      </c>
      <c r="C56" s="70"/>
      <c r="D56" s="70"/>
      <c r="E56" s="68"/>
      <c r="F56" s="68"/>
      <c r="G56" s="1"/>
      <c r="H56" s="1"/>
    </row>
    <row r="57" spans="1:8" ht="12.75" hidden="1" customHeight="1" x14ac:dyDescent="0.2">
      <c r="A57" s="68"/>
      <c r="B57" s="72" t="s">
        <v>58</v>
      </c>
      <c r="C57" s="70">
        <v>0</v>
      </c>
      <c r="D57" s="70">
        <f t="shared" ref="D57:D83" si="0">IF($C$15=B57,C57,"")</f>
        <v>0</v>
      </c>
      <c r="E57" s="68" t="str">
        <f>IF($E$19=B57,C57,"")</f>
        <v/>
      </c>
      <c r="F57" s="68"/>
      <c r="G57" s="1"/>
      <c r="H57" s="1"/>
    </row>
    <row r="58" spans="1:8" ht="12.75" hidden="1" customHeight="1" x14ac:dyDescent="0.2">
      <c r="A58" s="68"/>
      <c r="B58" s="72" t="s">
        <v>16</v>
      </c>
      <c r="C58" s="72">
        <v>1.4500000000000001E-2</v>
      </c>
      <c r="D58" s="70" t="str">
        <f t="shared" si="0"/>
        <v/>
      </c>
      <c r="E58" s="68"/>
      <c r="F58" s="68"/>
      <c r="G58" s="1"/>
      <c r="H58" s="1"/>
    </row>
    <row r="59" spans="1:8" ht="12.75" hidden="1" customHeight="1" x14ac:dyDescent="0.2">
      <c r="A59" s="68"/>
      <c r="B59" s="72" t="s">
        <v>17</v>
      </c>
      <c r="C59" s="72">
        <v>1.6E-2</v>
      </c>
      <c r="D59" s="70" t="str">
        <f t="shared" si="0"/>
        <v/>
      </c>
      <c r="E59" s="68"/>
      <c r="F59" s="68"/>
      <c r="G59" s="1"/>
      <c r="H59" s="1"/>
    </row>
    <row r="60" spans="1:8" ht="12.75" hidden="1" customHeight="1" x14ac:dyDescent="0.2">
      <c r="A60" s="68"/>
      <c r="B60" s="72" t="s">
        <v>18</v>
      </c>
      <c r="C60" s="72">
        <v>1.7999999999999999E-2</v>
      </c>
      <c r="D60" s="70" t="str">
        <f t="shared" si="0"/>
        <v/>
      </c>
      <c r="E60" s="68"/>
      <c r="F60" s="68"/>
      <c r="G60" s="1"/>
      <c r="H60" s="1"/>
    </row>
    <row r="61" spans="1:8" ht="12.75" hidden="1" customHeight="1" x14ac:dyDescent="0.2">
      <c r="A61" s="68"/>
      <c r="B61" s="72" t="s">
        <v>19</v>
      </c>
      <c r="C61" s="72">
        <v>1.2500000000000001E-2</v>
      </c>
      <c r="D61" s="70" t="str">
        <f t="shared" si="0"/>
        <v/>
      </c>
      <c r="E61" s="68"/>
      <c r="F61" s="68"/>
    </row>
    <row r="62" spans="1:8" ht="12.75" hidden="1" customHeight="1" x14ac:dyDescent="0.2">
      <c r="A62" s="68"/>
      <c r="B62" s="72" t="s">
        <v>20</v>
      </c>
      <c r="C62" s="72">
        <v>1.6500000000000001E-2</v>
      </c>
      <c r="D62" s="70" t="str">
        <f>IF($C$15=B62,C62,"")</f>
        <v/>
      </c>
      <c r="E62" s="68"/>
      <c r="F62" s="68"/>
    </row>
    <row r="63" spans="1:8" ht="12.75" hidden="1" customHeight="1" x14ac:dyDescent="0.2">
      <c r="A63" s="68"/>
      <c r="B63" s="72" t="s">
        <v>22</v>
      </c>
      <c r="C63" s="72">
        <v>1.4999999999999999E-2</v>
      </c>
      <c r="D63" s="70" t="str">
        <f t="shared" si="0"/>
        <v/>
      </c>
      <c r="E63" s="68"/>
      <c r="F63" s="68"/>
      <c r="H63" s="1"/>
    </row>
    <row r="64" spans="1:8" ht="12.75" hidden="1" customHeight="1" x14ac:dyDescent="0.2">
      <c r="A64" s="68"/>
      <c r="B64" s="72" t="s">
        <v>47</v>
      </c>
      <c r="C64" s="72">
        <v>2.4799999999999999E-2</v>
      </c>
      <c r="D64" s="70" t="str">
        <f t="shared" si="0"/>
        <v/>
      </c>
      <c r="E64" s="68"/>
      <c r="F64" s="68"/>
    </row>
    <row r="65" spans="1:6" ht="12.75" hidden="1" customHeight="1" x14ac:dyDescent="0.2">
      <c r="A65" s="68"/>
      <c r="B65" s="72" t="s">
        <v>48</v>
      </c>
      <c r="C65" s="72">
        <v>2.2800000000000001E-2</v>
      </c>
      <c r="D65" s="70" t="str">
        <f t="shared" si="0"/>
        <v/>
      </c>
      <c r="E65" s="68"/>
      <c r="F65" s="68"/>
    </row>
    <row r="66" spans="1:6" ht="12.75" hidden="1" customHeight="1" x14ac:dyDescent="0.2">
      <c r="A66" s="68"/>
      <c r="B66" s="72" t="s">
        <v>23</v>
      </c>
      <c r="C66" s="72">
        <v>1.4E-2</v>
      </c>
      <c r="D66" s="70" t="str">
        <f t="shared" si="0"/>
        <v/>
      </c>
      <c r="E66" s="68"/>
      <c r="F66" s="68"/>
    </row>
    <row r="67" spans="1:6" ht="12.75" hidden="1" customHeight="1" x14ac:dyDescent="0.2">
      <c r="A67" s="68"/>
      <c r="B67" s="72" t="s">
        <v>24</v>
      </c>
      <c r="C67" s="72">
        <v>1.6E-2</v>
      </c>
      <c r="D67" s="70" t="str">
        <f t="shared" si="0"/>
        <v/>
      </c>
      <c r="E67" s="68"/>
      <c r="F67" s="68"/>
    </row>
    <row r="68" spans="1:6" ht="12.75" hidden="1" customHeight="1" x14ac:dyDescent="0.2">
      <c r="A68" s="68"/>
      <c r="B68" s="72" t="s">
        <v>25</v>
      </c>
      <c r="C68" s="72">
        <v>2.75E-2</v>
      </c>
      <c r="D68" s="70" t="str">
        <f t="shared" si="0"/>
        <v/>
      </c>
      <c r="E68" s="68"/>
      <c r="F68" s="68"/>
    </row>
    <row r="69" spans="1:6" s="1" customFormat="1" ht="12.75" hidden="1" customHeight="1" x14ac:dyDescent="0.2">
      <c r="A69" s="68"/>
      <c r="B69" s="72" t="s">
        <v>56</v>
      </c>
      <c r="C69" s="72">
        <v>1.35E-2</v>
      </c>
      <c r="D69" s="70" t="str">
        <f t="shared" si="0"/>
        <v/>
      </c>
      <c r="E69" s="68"/>
      <c r="F69" s="68"/>
    </row>
    <row r="70" spans="1:6" ht="12.75" hidden="1" customHeight="1" x14ac:dyDescent="0.2">
      <c r="A70" s="68"/>
      <c r="B70" s="72" t="s">
        <v>49</v>
      </c>
      <c r="C70" s="72">
        <v>1.9E-2</v>
      </c>
      <c r="D70" s="70" t="str">
        <f t="shared" si="0"/>
        <v/>
      </c>
      <c r="E70" s="68"/>
      <c r="F70" s="68"/>
    </row>
    <row r="71" spans="1:6" ht="12.75" hidden="1" customHeight="1" x14ac:dyDescent="0.2">
      <c r="A71" s="68"/>
      <c r="B71" s="72" t="s">
        <v>26</v>
      </c>
      <c r="C71" s="72">
        <v>1.4999999999999999E-2</v>
      </c>
      <c r="D71" s="70" t="str">
        <f t="shared" si="0"/>
        <v/>
      </c>
      <c r="E71" s="68"/>
      <c r="F71" s="68"/>
    </row>
    <row r="72" spans="1:6" ht="12.75" hidden="1" customHeight="1" x14ac:dyDescent="0.2">
      <c r="A72" s="68"/>
      <c r="B72" s="72" t="s">
        <v>27</v>
      </c>
      <c r="C72" s="72">
        <v>1.4E-2</v>
      </c>
      <c r="D72" s="70" t="str">
        <f t="shared" si="0"/>
        <v/>
      </c>
      <c r="E72" s="68"/>
      <c r="F72" s="68"/>
    </row>
    <row r="73" spans="1:6" ht="12.75" hidden="1" customHeight="1" x14ac:dyDescent="0.2">
      <c r="A73" s="68"/>
      <c r="B73" s="72" t="s">
        <v>63</v>
      </c>
      <c r="C73" s="72">
        <v>1.7999999999999999E-2</v>
      </c>
      <c r="D73" s="70" t="str">
        <f t="shared" si="0"/>
        <v/>
      </c>
      <c r="E73" s="68"/>
      <c r="F73" s="68"/>
    </row>
    <row r="74" spans="1:6" ht="12.75" hidden="1" customHeight="1" x14ac:dyDescent="0.2">
      <c r="A74" s="68"/>
      <c r="B74" s="72" t="s">
        <v>28</v>
      </c>
      <c r="C74" s="72">
        <v>1.2500000000000001E-2</v>
      </c>
      <c r="D74" s="70" t="str">
        <f t="shared" si="0"/>
        <v/>
      </c>
      <c r="E74" s="68"/>
      <c r="F74" s="68"/>
    </row>
    <row r="75" spans="1:6" ht="12.75" hidden="1" customHeight="1" x14ac:dyDescent="0.2">
      <c r="A75" s="68"/>
      <c r="B75" s="72" t="s">
        <v>29</v>
      </c>
      <c r="C75" s="72">
        <v>1.2999999999999999E-2</v>
      </c>
      <c r="D75" s="70" t="str">
        <f t="shared" si="0"/>
        <v/>
      </c>
      <c r="E75" s="68"/>
      <c r="F75" s="68"/>
    </row>
    <row r="76" spans="1:6" ht="12.75" hidden="1" customHeight="1" x14ac:dyDescent="0.2">
      <c r="A76" s="68"/>
      <c r="B76" s="72" t="s">
        <v>0</v>
      </c>
      <c r="C76" s="72">
        <v>1.2999999999999999E-2</v>
      </c>
      <c r="D76" s="70" t="str">
        <f t="shared" si="0"/>
        <v/>
      </c>
      <c r="E76" s="68"/>
      <c r="F76" s="68"/>
    </row>
    <row r="77" spans="1:6" ht="12.75" hidden="1" customHeight="1" x14ac:dyDescent="0.2">
      <c r="A77" s="68"/>
      <c r="B77" s="72" t="s">
        <v>30</v>
      </c>
      <c r="C77" s="72">
        <v>1.7000000000000001E-2</v>
      </c>
      <c r="D77" s="70" t="str">
        <f t="shared" si="0"/>
        <v/>
      </c>
      <c r="E77" s="68"/>
      <c r="F77" s="68"/>
    </row>
    <row r="78" spans="1:6" ht="12.75" hidden="1" customHeight="1" x14ac:dyDescent="0.2">
      <c r="A78" s="68"/>
      <c r="B78" s="72" t="s">
        <v>31</v>
      </c>
      <c r="C78" s="72">
        <v>1.4999999999999999E-2</v>
      </c>
      <c r="D78" s="70" t="str">
        <f t="shared" si="0"/>
        <v/>
      </c>
      <c r="E78" s="68"/>
      <c r="F78" s="68"/>
    </row>
    <row r="79" spans="1:6" ht="12.75" hidden="1" customHeight="1" x14ac:dyDescent="0.2">
      <c r="A79" s="68"/>
      <c r="B79" s="72" t="s">
        <v>32</v>
      </c>
      <c r="C79" s="72">
        <v>2.1000000000000001E-2</v>
      </c>
      <c r="D79" s="70" t="str">
        <f t="shared" si="0"/>
        <v/>
      </c>
      <c r="E79" s="68"/>
      <c r="F79" s="68"/>
    </row>
    <row r="80" spans="1:6" ht="12.75" hidden="1" customHeight="1" x14ac:dyDescent="0.2">
      <c r="A80" s="68"/>
      <c r="B80" s="72" t="s">
        <v>50</v>
      </c>
      <c r="C80" s="72">
        <v>2.4799999999999999E-2</v>
      </c>
      <c r="D80" s="70" t="str">
        <f t="shared" si="0"/>
        <v/>
      </c>
      <c r="E80" s="68"/>
      <c r="F80" s="68"/>
    </row>
    <row r="81" spans="1:7" ht="12.75" hidden="1" customHeight="1" x14ac:dyDescent="0.2">
      <c r="A81" s="68"/>
      <c r="B81" s="72" t="s">
        <v>51</v>
      </c>
      <c r="C81" s="72">
        <v>2.5000000000000001E-2</v>
      </c>
      <c r="D81" s="70" t="str">
        <f t="shared" si="0"/>
        <v/>
      </c>
      <c r="E81" s="68"/>
      <c r="F81" s="68"/>
    </row>
    <row r="82" spans="1:7" ht="12.75" hidden="1" customHeight="1" x14ac:dyDescent="0.2">
      <c r="A82" s="68"/>
      <c r="B82" s="72" t="s">
        <v>33</v>
      </c>
      <c r="C82" s="72">
        <v>1.6E-2</v>
      </c>
      <c r="D82" s="70" t="str">
        <f t="shared" si="0"/>
        <v/>
      </c>
      <c r="E82" s="68"/>
      <c r="F82" s="68"/>
    </row>
    <row r="83" spans="1:7" ht="12.75" hidden="1" customHeight="1" x14ac:dyDescent="0.2">
      <c r="A83" s="68"/>
      <c r="B83" s="72" t="s">
        <v>34</v>
      </c>
      <c r="C83" s="72">
        <v>1.025E-2</v>
      </c>
      <c r="D83" s="70" t="str">
        <f t="shared" si="0"/>
        <v/>
      </c>
      <c r="E83" s="68"/>
      <c r="F83" s="68"/>
    </row>
    <row r="84" spans="1:7" ht="12.75" hidden="1" customHeight="1" x14ac:dyDescent="0.2">
      <c r="A84" s="68"/>
      <c r="B84" s="70"/>
      <c r="C84" s="70"/>
      <c r="D84" s="71"/>
      <c r="E84" s="68"/>
      <c r="F84" s="68"/>
    </row>
    <row r="85" spans="1:7" ht="12.75" hidden="1" customHeight="1" x14ac:dyDescent="0.2">
      <c r="A85" s="68"/>
      <c r="B85" s="69" t="s">
        <v>8</v>
      </c>
      <c r="C85" s="70"/>
      <c r="D85" s="70"/>
      <c r="E85" s="68"/>
      <c r="F85" s="68"/>
      <c r="G85" s="1"/>
    </row>
    <row r="86" spans="1:7" s="1" customFormat="1" ht="12.75" hidden="1" customHeight="1" x14ac:dyDescent="0.2">
      <c r="A86" s="68"/>
      <c r="B86" s="70" t="s">
        <v>58</v>
      </c>
      <c r="C86" s="70"/>
      <c r="D86" s="70"/>
      <c r="E86" s="68"/>
      <c r="F86" s="68"/>
    </row>
    <row r="87" spans="1:7" ht="12.75" hidden="1" customHeight="1" x14ac:dyDescent="0.2">
      <c r="A87" s="68"/>
      <c r="B87" s="68" t="s">
        <v>60</v>
      </c>
      <c r="C87" s="70"/>
      <c r="D87" s="70"/>
      <c r="E87" s="68"/>
      <c r="F87" s="68"/>
      <c r="G87" s="1"/>
    </row>
    <row r="88" spans="1:7" ht="12.75" hidden="1" customHeight="1" x14ac:dyDescent="0.2">
      <c r="A88" s="68"/>
      <c r="B88" s="68" t="s">
        <v>61</v>
      </c>
      <c r="C88" s="70"/>
      <c r="D88" s="70"/>
      <c r="E88" s="68"/>
      <c r="F88" s="68"/>
      <c r="G88" s="1"/>
    </row>
    <row r="89" spans="1:7" ht="12.75" hidden="1" customHeight="1" x14ac:dyDescent="0.2">
      <c r="A89" s="68"/>
      <c r="B89" s="68" t="s">
        <v>62</v>
      </c>
      <c r="C89" s="70"/>
      <c r="D89" s="71"/>
      <c r="E89" s="68"/>
      <c r="F89" s="68"/>
      <c r="G89" s="1"/>
    </row>
    <row r="90" spans="1:7" ht="12.75" hidden="1" customHeight="1" x14ac:dyDescent="0.2">
      <c r="A90" s="68"/>
      <c r="B90" s="70"/>
      <c r="C90" s="70"/>
      <c r="D90" s="70"/>
      <c r="E90" s="70"/>
      <c r="F90" s="70"/>
      <c r="G90" s="1"/>
    </row>
    <row r="91" spans="1:7" ht="12.75" hidden="1" customHeight="1" x14ac:dyDescent="0.2">
      <c r="A91" s="71"/>
      <c r="B91" s="71"/>
      <c r="C91" s="71"/>
      <c r="D91" s="71"/>
      <c r="E91" s="71"/>
      <c r="F91" s="71"/>
      <c r="G91" s="1"/>
    </row>
    <row r="92" spans="1:7" ht="12.75" customHeight="1" x14ac:dyDescent="0.2">
      <c r="A92" s="1"/>
      <c r="B92" s="1"/>
      <c r="C92" s="1"/>
      <c r="D92" s="1"/>
      <c r="E92" s="1"/>
      <c r="F92" s="1"/>
      <c r="G92" s="1"/>
    </row>
    <row r="93" spans="1:7" x14ac:dyDescent="0.2">
      <c r="A93" s="1"/>
      <c r="B93" s="1"/>
      <c r="C93" s="1"/>
      <c r="D93" s="1"/>
      <c r="E93" s="1"/>
      <c r="F93" s="1"/>
      <c r="G93" s="1"/>
    </row>
    <row r="94" spans="1:7" x14ac:dyDescent="0.2">
      <c r="A94" s="1"/>
      <c r="B94" s="1"/>
      <c r="C94" s="1"/>
      <c r="D94" s="1"/>
      <c r="E94" s="1"/>
      <c r="F94" s="1"/>
      <c r="G94" s="1"/>
    </row>
    <row r="95" spans="1:7" x14ac:dyDescent="0.2">
      <c r="A95" s="1"/>
      <c r="B95" s="1"/>
      <c r="C95" s="1"/>
      <c r="D95" s="1"/>
      <c r="E95" s="1"/>
      <c r="F95" s="1"/>
      <c r="G95" s="1"/>
    </row>
    <row r="96" spans="1:7" x14ac:dyDescent="0.2">
      <c r="A96" s="1"/>
      <c r="B96" s="1"/>
      <c r="C96" s="1"/>
      <c r="D96" s="1"/>
      <c r="E96" s="1"/>
      <c r="F96" s="1"/>
      <c r="G96" s="1"/>
    </row>
    <row r="97" spans="1:7" x14ac:dyDescent="0.2">
      <c r="A97" s="1"/>
      <c r="B97" s="1"/>
      <c r="C97" s="1"/>
      <c r="D97" s="1"/>
      <c r="E97" s="1"/>
      <c r="F97" s="1"/>
      <c r="G97" s="1"/>
    </row>
    <row r="98" spans="1:7" x14ac:dyDescent="0.2">
      <c r="A98" s="1"/>
      <c r="B98" s="1"/>
      <c r="C98" s="1"/>
      <c r="D98" s="1"/>
      <c r="E98" s="1"/>
      <c r="F98" s="1"/>
      <c r="G98" s="1"/>
    </row>
    <row r="99" spans="1:7" x14ac:dyDescent="0.2">
      <c r="A99" s="1"/>
      <c r="B99" s="1"/>
      <c r="C99" s="1"/>
      <c r="D99" s="1"/>
      <c r="E99" s="1"/>
      <c r="F99" s="1"/>
      <c r="G99" s="1"/>
    </row>
    <row r="100" spans="1:7" x14ac:dyDescent="0.2">
      <c r="A100" s="1"/>
      <c r="B100" s="1"/>
      <c r="C100" s="1"/>
      <c r="D100" s="1"/>
      <c r="E100" s="1"/>
      <c r="F100" s="1"/>
      <c r="G100" s="1"/>
    </row>
    <row r="101" spans="1:7" x14ac:dyDescent="0.2">
      <c r="A101" s="1"/>
      <c r="B101" s="1"/>
      <c r="C101" s="1"/>
      <c r="D101" s="1"/>
      <c r="E101" s="1"/>
      <c r="F101" s="1"/>
      <c r="G101" s="1"/>
    </row>
    <row r="102" spans="1:7" x14ac:dyDescent="0.2">
      <c r="A102" s="1"/>
      <c r="B102" s="1"/>
      <c r="C102" s="1"/>
      <c r="D102" s="1"/>
      <c r="E102" s="1"/>
      <c r="F102" s="1"/>
      <c r="G102" s="1"/>
    </row>
    <row r="103" spans="1:7" x14ac:dyDescent="0.2">
      <c r="A103" s="1"/>
      <c r="B103" s="1"/>
      <c r="C103" s="1"/>
      <c r="D103" s="1"/>
      <c r="E103" s="1"/>
      <c r="F103" s="1"/>
      <c r="G103" s="1"/>
    </row>
    <row r="104" spans="1:7" x14ac:dyDescent="0.2">
      <c r="A104" s="1"/>
      <c r="B104" s="1"/>
      <c r="C104" s="1"/>
      <c r="D104" s="1"/>
      <c r="E104" s="1"/>
      <c r="F104" s="1"/>
      <c r="G104" s="1"/>
    </row>
    <row r="105" spans="1:7" x14ac:dyDescent="0.2">
      <c r="A105" s="1"/>
      <c r="B105" s="1"/>
      <c r="C105" s="1"/>
      <c r="D105" s="1"/>
      <c r="E105" s="1"/>
      <c r="F105" s="1"/>
      <c r="G105" s="1"/>
    </row>
    <row r="106" spans="1:7" x14ac:dyDescent="0.2">
      <c r="A106" s="1"/>
      <c r="B106" s="1"/>
      <c r="C106" s="1"/>
      <c r="D106" s="1"/>
      <c r="E106" s="1"/>
      <c r="F106" s="1"/>
      <c r="G106" s="1"/>
    </row>
    <row r="107" spans="1:7" x14ac:dyDescent="0.2">
      <c r="A107" s="1"/>
      <c r="B107" s="1"/>
      <c r="C107" s="1"/>
      <c r="D107" s="1"/>
      <c r="E107" s="1"/>
      <c r="F107" s="1"/>
      <c r="G107" s="1"/>
    </row>
    <row r="108" spans="1:7" x14ac:dyDescent="0.2">
      <c r="A108" s="1"/>
      <c r="B108" s="1"/>
      <c r="C108" s="1"/>
      <c r="D108" s="1"/>
      <c r="E108" s="1"/>
      <c r="F108" s="1"/>
      <c r="G108" s="1"/>
    </row>
    <row r="109" spans="1:7" x14ac:dyDescent="0.2">
      <c r="A109" s="1"/>
      <c r="B109" s="1"/>
      <c r="C109" s="1"/>
      <c r="D109" s="1"/>
      <c r="E109" s="1"/>
      <c r="F109" s="1"/>
      <c r="G109" s="1"/>
    </row>
    <row r="110" spans="1:7" x14ac:dyDescent="0.2">
      <c r="A110" s="1"/>
      <c r="B110" s="1"/>
      <c r="C110" s="1"/>
      <c r="D110" s="1"/>
      <c r="E110" s="1"/>
      <c r="F110" s="1"/>
      <c r="G110" s="1"/>
    </row>
    <row r="111" spans="1:7" x14ac:dyDescent="0.2">
      <c r="A111" s="1"/>
      <c r="B111" s="1"/>
      <c r="C111" s="1"/>
      <c r="D111" s="1"/>
      <c r="E111" s="1"/>
      <c r="F111" s="1"/>
      <c r="G111" s="1"/>
    </row>
    <row r="112" spans="1:7" x14ac:dyDescent="0.2">
      <c r="A112" s="1"/>
      <c r="B112" s="1"/>
      <c r="C112" s="1"/>
      <c r="D112" s="1"/>
      <c r="E112" s="1"/>
      <c r="F112" s="1"/>
      <c r="G112" s="1"/>
    </row>
    <row r="113" spans="1:7" x14ac:dyDescent="0.2">
      <c r="A113" s="1"/>
      <c r="B113" s="1"/>
      <c r="C113" s="1"/>
      <c r="D113" s="1"/>
      <c r="E113" s="1"/>
      <c r="F113" s="1"/>
      <c r="G113" s="1"/>
    </row>
    <row r="114" spans="1:7" x14ac:dyDescent="0.2">
      <c r="A114" s="1"/>
      <c r="B114" s="1"/>
      <c r="C114" s="1"/>
      <c r="D114" s="1"/>
      <c r="E114" s="1"/>
      <c r="F114" s="1"/>
      <c r="G114" s="1"/>
    </row>
    <row r="115" spans="1:7" x14ac:dyDescent="0.2">
      <c r="A115" s="1"/>
      <c r="B115" s="1"/>
      <c r="C115" s="1"/>
      <c r="D115" s="1"/>
      <c r="E115" s="1"/>
      <c r="F115" s="1"/>
      <c r="G115" s="1"/>
    </row>
    <row r="116" spans="1:7" x14ac:dyDescent="0.2">
      <c r="A116" s="1"/>
      <c r="B116" s="1"/>
      <c r="C116" s="1"/>
      <c r="D116" s="1"/>
      <c r="E116" s="1"/>
      <c r="F116" s="1"/>
      <c r="G116" s="1"/>
    </row>
    <row r="117" spans="1:7" x14ac:dyDescent="0.2">
      <c r="A117" s="1"/>
      <c r="B117" s="1"/>
      <c r="C117" s="1"/>
      <c r="D117" s="1"/>
      <c r="E117" s="1"/>
      <c r="F117" s="1"/>
      <c r="G117" s="1"/>
    </row>
    <row r="118" spans="1:7" x14ac:dyDescent="0.2">
      <c r="A118" s="1"/>
      <c r="B118" s="1"/>
      <c r="C118" s="1"/>
      <c r="D118" s="1"/>
      <c r="E118" s="1"/>
      <c r="F118" s="1"/>
      <c r="G118" s="1"/>
    </row>
    <row r="119" spans="1:7" x14ac:dyDescent="0.2">
      <c r="B119" s="1"/>
      <c r="C119" s="1"/>
      <c r="D119" s="1"/>
      <c r="E119" s="1"/>
      <c r="F119" s="1"/>
      <c r="G119" s="1"/>
    </row>
  </sheetData>
  <sheetProtection selectLockedCells="1"/>
  <mergeCells count="13">
    <mergeCell ref="C18:D18"/>
    <mergeCell ref="D14:E14"/>
    <mergeCell ref="C4:E4"/>
    <mergeCell ref="C9:E9"/>
    <mergeCell ref="C7:E7"/>
    <mergeCell ref="C11:E11"/>
    <mergeCell ref="C12:E12"/>
    <mergeCell ref="C6:E6"/>
    <mergeCell ref="C5:E5"/>
    <mergeCell ref="C10:E10"/>
    <mergeCell ref="C15:D15"/>
    <mergeCell ref="C16:D16"/>
    <mergeCell ref="C17:D17"/>
  </mergeCells>
  <dataValidations count="2">
    <dataValidation type="list" allowBlank="1" showInputMessage="1" showErrorMessage="1" sqref="C16:D16" xr:uid="{00000000-0002-0000-0000-000000000000}">
      <formula1>$B$86:$B$89</formula1>
    </dataValidation>
    <dataValidation type="list" allowBlank="1" showInputMessage="1" showErrorMessage="1" sqref="C15:D15" xr:uid="{00000000-0002-0000-0000-000001000000}">
      <formula1>$B$57:$B$83</formula1>
    </dataValidation>
  </dataValidations>
  <pageMargins left="0.7" right="0.7" top="0.78740157499999996" bottom="0.78740157499999996"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Lohnbudget Monatslohn</vt:lpstr>
      <vt:lpstr>'Lohnbudget Monatslohn'!Druckbereich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2011-01-26T16:49:09Z</cp:lastPrinted>
  <dcterms:created xsi:type="dcterms:W3CDTF">2010-12-14T16:43:31Z</dcterms:created>
  <dcterms:modified xsi:type="dcterms:W3CDTF">2023-12-14T08:39:09Z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10:41:59</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COO.2101.104.5.3506248</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10:41:59</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*COO.2101.104.5.3506248*</vt:lpwstr>
  </property>
  <property fmtid="{D5CDD505-2E9C-101B-9397-08002B2CF9AE}" pid="27" name="FSC#COOELAK@1.1001:RefBarCode">
    <vt:lpwstr>*Lohnbudget_Monatslohn_2013*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*COO.2101.104.6.1769487*</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