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adb.intra.admin.ch\Userhome$\SECO-01\U80834366\config\Desktop\Lohnbudget\2024\"/>
    </mc:Choice>
  </mc:AlternateContent>
  <xr:revisionPtr revIDLastSave="0" documentId="13_ncr:1_{AB8C9B16-BFBE-4194-ABCD-73C7641D4FC8}" xr6:coauthVersionLast="47" xr6:coauthVersionMax="47" xr10:uidLastSave="{00000000-0000-0000-0000-000000000000}"/>
  <bookViews>
    <workbookView xWindow="-120" yWindow="-120" windowWidth="29040" windowHeight="15720" xr2:uid="{00000000-000D-0000-FFFF-FFFF00000000}"/>
  </bookViews>
  <sheets>
    <sheet name="Lohnbudget Monatslohn" sheetId="1" r:id="rId1"/>
  </sheets>
  <definedNames>
    <definedName name="_xlnm.Print_Area" localSheetId="0">'Lohnbudget Monatslohn'!$B$2:$E$54</definedName>
    <definedName name="Z_978C171A_E5EC_4CCA_83FE_366D30A41ACF_.wvu.PrintArea" localSheetId="0" hidden="1">'Lohnbudget Monatslohn'!$B$2:$E$54</definedName>
    <definedName name="Z_978C171A_E5EC_4CCA_83FE_366D30A41ACF_.wvu.Rows" localSheetId="0" hidden="1">'Lohnbudget Monatslohn'!$54:$91</definedName>
  </definedNames>
  <calcPr calcId="191029"/>
  <customWorkbookViews>
    <customWorkbookView name="Maulini Méryl SECO - Affichage personnalisé" guid="{978C171A-E5EC-4CCA-83FE-366D30A41ACF}" mergeInterval="0" personalView="1" maximized="1" xWindow="-11" yWindow="-11" windowWidth="1942" windowHeight="104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1" l="1"/>
  <c r="D83" i="1" l="1"/>
  <c r="C27" i="1" l="1"/>
  <c r="B41" i="1"/>
  <c r="B40" i="1"/>
  <c r="B39" i="1"/>
  <c r="D57" i="1"/>
  <c r="E40" i="1"/>
  <c r="E51" i="1"/>
  <c r="C39" i="1"/>
  <c r="E39" i="1"/>
  <c r="D40" i="1"/>
  <c r="D69" i="1"/>
  <c r="D62" i="1"/>
  <c r="E37" i="1"/>
  <c r="D38" i="1"/>
  <c r="D37" i="1"/>
  <c r="D29" i="1"/>
  <c r="D28" i="1"/>
  <c r="D21" i="1"/>
  <c r="D25" i="1" s="1"/>
  <c r="E21" i="1"/>
  <c r="E27" i="1" s="1"/>
  <c r="E38" i="1"/>
  <c r="E29" i="1"/>
  <c r="E28" i="1"/>
  <c r="E49" i="1" s="1"/>
  <c r="B49" i="1"/>
  <c r="D59" i="1"/>
  <c r="D60" i="1"/>
  <c r="D61" i="1"/>
  <c r="D63" i="1"/>
  <c r="D64" i="1"/>
  <c r="D65" i="1"/>
  <c r="D66" i="1"/>
  <c r="D67" i="1"/>
  <c r="D68" i="1"/>
  <c r="D70" i="1"/>
  <c r="D71" i="1"/>
  <c r="D72" i="1"/>
  <c r="D73" i="1"/>
  <c r="D74" i="1"/>
  <c r="D75" i="1"/>
  <c r="D76" i="1"/>
  <c r="D77" i="1"/>
  <c r="D78" i="1"/>
  <c r="D79" i="1"/>
  <c r="D80" i="1"/>
  <c r="D81" i="1"/>
  <c r="D82" i="1"/>
  <c r="D58" i="1"/>
  <c r="E57" i="1"/>
  <c r="D41" i="1"/>
  <c r="D51" i="1"/>
  <c r="B51" i="1" s="1"/>
  <c r="E35" i="1"/>
  <c r="E36" i="1"/>
  <c r="E25" i="1"/>
  <c r="E24" i="1"/>
  <c r="E41" i="1"/>
  <c r="D49" i="1"/>
  <c r="D36" i="1"/>
  <c r="D35" i="1"/>
  <c r="D27" i="1"/>
  <c r="D39" i="1"/>
  <c r="B50" i="1" l="1"/>
  <c r="D50" i="1"/>
  <c r="E47" i="1"/>
  <c r="D42" i="1"/>
  <c r="D44" i="1" s="1"/>
  <c r="E42" i="1"/>
  <c r="E44" i="1" s="1"/>
  <c r="C42" i="1"/>
  <c r="C26" i="1"/>
  <c r="C30" i="1" s="1"/>
  <c r="D24" i="1"/>
  <c r="E50" i="1"/>
  <c r="D26" i="1" l="1"/>
  <c r="D48" i="1" s="1"/>
  <c r="E26" i="1"/>
  <c r="D47" i="1"/>
  <c r="D32" i="1" l="1"/>
  <c r="D30" i="1"/>
  <c r="E32" i="1"/>
  <c r="E48" i="1"/>
  <c r="E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Jonas Möhrle</author>
    <author>Jean-Luc Zinniker</author>
  </authors>
  <commentList>
    <comment ref="B2" authorId="0" shapeId="0" xr:uid="{00000000-0006-0000-0000-000001000000}">
      <text>
        <r>
          <rPr>
            <sz val="9"/>
            <color indexed="81"/>
            <rFont val="Tahoma"/>
            <family val="2"/>
          </rPr>
          <t>Le présent document excel est conçu pour l'embauche au salaire mensuel de travailleurs qui ont entre 18 ans (ou qui atteindront l'âge de 18 ans durant l'année civile en question) et l'âge de référence de l'AVS, dont le salaire ne dépasse pas Fr. 22'050.- par année et est décompté par une caisse cantonale de compensation. 
Il y a lieu de remplir toutes les cellules comportant une case de commentaire avec l'indication "entrer" ou une indication semblable. 
Précisez en outre dans les cases:
- IJM et
- ANP 
pour savoir si les positions en question ont une importance dans votre cas</t>
        </r>
      </text>
    </comment>
    <comment ref="C2" authorId="0" shapeId="0" xr:uid="{00000000-0006-0000-0000-000002000000}">
      <text>
        <r>
          <rPr>
            <sz val="9"/>
            <color indexed="81"/>
            <rFont val="Tahoma"/>
            <family val="2"/>
          </rPr>
          <t xml:space="preserve">Indiquer l'année à laquelle se rapporte le budget.
</t>
        </r>
      </text>
    </comment>
    <comment ref="E2" authorId="0" shapeId="0" xr:uid="{00000000-0006-0000-0000-000003000000}">
      <text>
        <r>
          <rPr>
            <sz val="9"/>
            <color indexed="81"/>
            <rFont val="Tahoma"/>
            <family val="2"/>
          </rPr>
          <t>Indiquer le lieu et la date de l'établissement du budget salarial.</t>
        </r>
      </text>
    </comment>
    <comment ref="C5" authorId="0" shapeId="0" xr:uid="{00000000-0006-0000-0000-000004000000}">
      <text>
        <r>
          <rPr>
            <sz val="9"/>
            <color indexed="81"/>
            <rFont val="Tahoma"/>
            <family val="2"/>
          </rPr>
          <t>Indiquer le prénom et le nom de l'employeur.</t>
        </r>
      </text>
    </comment>
    <comment ref="C6" authorId="0" shapeId="0" xr:uid="{00000000-0006-0000-0000-000005000000}">
      <text>
        <r>
          <rPr>
            <sz val="9"/>
            <color indexed="81"/>
            <rFont val="Tahoma"/>
            <family val="2"/>
          </rPr>
          <t>Indiquer la rue de l'employeur.</t>
        </r>
      </text>
    </comment>
    <comment ref="C7" authorId="0" shapeId="0" xr:uid="{00000000-0006-0000-0000-000006000000}">
      <text>
        <r>
          <rPr>
            <sz val="9"/>
            <color indexed="81"/>
            <rFont val="Tahoma"/>
            <family val="2"/>
          </rPr>
          <t>Indiquer le code postal et le domicile de l'employeur.</t>
        </r>
      </text>
    </comment>
    <comment ref="C10" authorId="0" shapeId="0" xr:uid="{00000000-0006-0000-0000-000007000000}">
      <text>
        <r>
          <rPr>
            <sz val="9"/>
            <color indexed="81"/>
            <rFont val="Tahoma"/>
            <family val="2"/>
          </rPr>
          <t>Indiquer les nom et prénom du travailleur.</t>
        </r>
      </text>
    </comment>
    <comment ref="C11" authorId="0" shapeId="0" xr:uid="{00000000-0006-0000-0000-000008000000}">
      <text>
        <r>
          <rPr>
            <sz val="9"/>
            <color indexed="81"/>
            <rFont val="Tahoma"/>
            <family val="2"/>
          </rPr>
          <t>Indiquer la rue du travailleur.</t>
        </r>
      </text>
    </comment>
    <comment ref="C12" authorId="0" shapeId="0" xr:uid="{00000000-0006-0000-0000-000009000000}">
      <text>
        <r>
          <rPr>
            <sz val="9"/>
            <color indexed="81"/>
            <rFont val="Tahoma"/>
            <family val="2"/>
          </rPr>
          <t>Indiquer le code postal et le domicile du travailleur.</t>
        </r>
      </text>
    </comment>
    <comment ref="C15" authorId="0" shapeId="0" xr:uid="{00000000-0006-0000-0000-00000A000000}">
      <text>
        <r>
          <rPr>
            <b/>
            <sz val="9"/>
            <color indexed="81"/>
            <rFont val="Tahoma"/>
            <family val="2"/>
          </rPr>
          <t xml:space="preserve">Menu déroulant </t>
        </r>
        <r>
          <rPr>
            <sz val="9"/>
            <color indexed="81"/>
            <rFont val="Tahoma"/>
            <family val="2"/>
          </rPr>
          <t xml:space="preserve">
cliquer sur la cellule et sélectionner le canton où les cotisations aux assurances sociales sont décomptées dans l'encadré qui s'ouvre à droite de la cellule.</t>
        </r>
      </text>
    </comment>
    <comment ref="C16" authorId="0" shapeId="0" xr:uid="{00000000-0006-0000-0000-00000B000000}">
      <text>
        <r>
          <rPr>
            <b/>
            <sz val="9"/>
            <color indexed="81"/>
            <rFont val="Tahoma"/>
            <family val="2"/>
          </rPr>
          <t>Menu déroulant</t>
        </r>
        <r>
          <rPr>
            <sz val="9"/>
            <color indexed="81"/>
            <rFont val="Tahoma"/>
            <family val="2"/>
          </rPr>
          <t xml:space="preserve">
Cliquer sur la cellule et sélectionner la procédure de décompte qui convient dans l'encadré à droite de la cellule:
- "simplifiée" pour la procédure de décompte simplifiée,
- "ordinaire" pour la procédure de décompte ordinaire quand le revenu du travailleur n'est pas soumis à l'obligation générale de retenir l'impôt à la source,
- "ordinaire avec impôt à la source" pour la procédure de décompte ordinaire quand le revenu du travailleur est soumis à l'obligation générale de retenir l'impôt à la source.</t>
        </r>
      </text>
    </comment>
    <comment ref="C17" authorId="0" shapeId="0" xr:uid="{00000000-0006-0000-0000-00000C000000}">
      <text>
        <r>
          <rPr>
            <sz val="9"/>
            <color indexed="81"/>
            <rFont val="Tahoma"/>
            <family val="2"/>
          </rPr>
          <t>Indiquer le salaire mensuel brut.</t>
        </r>
      </text>
    </comment>
    <comment ref="C18" authorId="0" shapeId="0" xr:uid="{00000000-0006-0000-0000-00000D000000}">
      <text>
        <r>
          <rPr>
            <sz val="9"/>
            <color indexed="81"/>
            <rFont val="Tahoma"/>
            <family val="2"/>
          </rPr>
          <t>Indiquer le nombre de mois pour lesquelles le travailleur doit être engagé pendant une période donnée, par ex. pour une année.</t>
        </r>
      </text>
    </comment>
    <comment ref="B26" authorId="0" shapeId="0" xr:uid="{00000000-0006-0000-0000-00000E000000}">
      <text>
        <r>
          <rPr>
            <sz val="9"/>
            <color indexed="81"/>
            <rFont val="Tahoma"/>
            <family val="2"/>
          </rPr>
          <t xml:space="preserve">Cotisations à la </t>
        </r>
        <r>
          <rPr>
            <b/>
            <sz val="9"/>
            <color indexed="81"/>
            <rFont val="Tahoma"/>
            <family val="2"/>
          </rPr>
          <t>caisse cantonale d'allocations familiales.</t>
        </r>
        <r>
          <rPr>
            <sz val="9"/>
            <color indexed="81"/>
            <rFont val="Tahoma"/>
            <family val="2"/>
          </rPr>
          <t xml:space="preserve"> 
Les taux se basent sur le document disponible sur Internet "Arten und Ansätze der Familienzulagen nach dem FamZG, dem FLG und den kantonalen Gesetzen / Genres et montants des allocations familiales selon la LAFam, la LFA et les lois cantonales" de l'OFAS.</t>
        </r>
      </text>
    </comment>
    <comment ref="B27" authorId="0" shapeId="0" xr:uid="{00000000-0006-0000-0000-00000F000000}">
      <text>
        <r>
          <rPr>
            <sz val="9"/>
            <color indexed="81"/>
            <rFont val="Tahoma"/>
            <family val="2"/>
          </rPr>
          <t xml:space="preserve">Contribution aux </t>
        </r>
        <r>
          <rPr>
            <b/>
            <sz val="9"/>
            <color indexed="81"/>
            <rFont val="Tahoma"/>
            <family val="2"/>
          </rPr>
          <t>frais administratifs</t>
        </r>
        <r>
          <rPr>
            <sz val="9"/>
            <color indexed="81"/>
            <rFont val="Tahoma"/>
            <family val="2"/>
          </rPr>
          <t xml:space="preserve"> de la caisse de compensation. Cette contribution se calcule en pour cent de la somme des cotisations AVS/AI/APG. Elle varie en fonction de la caisse de compensation, mais ne dépasse pas 5% de la somme des cotisations AVS/AI/APG (ou 0.5300% du salaire total). Le taux maximum est appliqué dans le présent tableau excel.</t>
        </r>
      </text>
    </comment>
    <comment ref="B28" authorId="0" shapeId="0" xr:uid="{00000000-0006-0000-0000-000010000000}">
      <text>
        <r>
          <rPr>
            <b/>
            <sz val="9"/>
            <color indexed="81"/>
            <rFont val="Tahoma"/>
            <family val="2"/>
          </rPr>
          <t>Assurance indemnités journalières en cas de maladie.</t>
        </r>
        <r>
          <rPr>
            <sz val="9"/>
            <color indexed="81"/>
            <rFont val="Tahoma"/>
            <family val="2"/>
          </rPr>
          <t xml:space="preserve"> Effacer le contenu de cette cellule ("IJM") s'il n'y a pas lieu de verser des primes d'assurance indemnités journalières en cas de maladie pour le travailleur.</t>
        </r>
      </text>
    </comment>
    <comment ref="C28" authorId="0" shapeId="0" xr:uid="{00000000-0006-0000-0000-000011000000}">
      <text>
        <r>
          <rPr>
            <sz val="9"/>
            <color indexed="81"/>
            <rFont val="Tahoma"/>
            <family val="2"/>
          </rPr>
          <t xml:space="preserve">Remplir cette cellule s'il y a lieu de conclure une assurance indemnités journalières en cas de maladie et la prime se mesure en pour cent ou en pour mille de la somme du salaire. 
Dans ce cas, il y a lieu d'indiquer le taux déterminant en pour </t>
        </r>
        <r>
          <rPr>
            <u/>
            <sz val="9"/>
            <color indexed="81"/>
            <rFont val="Tahoma"/>
            <family val="2"/>
          </rPr>
          <t>cent</t>
        </r>
        <r>
          <rPr>
            <sz val="9"/>
            <color indexed="81"/>
            <rFont val="Tahoma"/>
            <family val="2"/>
          </rPr>
          <t xml:space="preserve"> pour le calcul des primes. Dans la mesure où la prime doit être prise en charge par le travailleur et l'employeur, il y a lieu d'indiquer la part à la charge de l'employeur en pour cent.</t>
        </r>
      </text>
    </comment>
    <comment ref="E28" authorId="0" shapeId="0" xr:uid="{00000000-0006-0000-0000-000012000000}">
      <text>
        <r>
          <rPr>
            <sz val="9"/>
            <color indexed="81"/>
            <rFont val="Tahoma"/>
            <family val="2"/>
          </rPr>
          <t xml:space="preserve">Remplir cette cellule s'il y a lieu de conclure une assurance indemnités journalières en cas de maladie pour le travailleur et que la prime consiste en un montant fixe. 
Dans ce cas, il faut indiquer le montant fixe. Dans la mesure où la prime doit être prise en charge par l'employeur et le travailleur, il faut indiquer le montant fixe à la charge de l'employeur.
</t>
        </r>
        <r>
          <rPr>
            <b/>
            <sz val="9"/>
            <color indexed="81"/>
            <rFont val="Tahoma"/>
            <family val="2"/>
          </rPr>
          <t>Attention!:</t>
        </r>
        <r>
          <rPr>
            <sz val="9"/>
            <color indexed="81"/>
            <rFont val="Tahoma"/>
            <family val="2"/>
          </rPr>
          <t xml:space="preserve"> Cette cellule comporte une formule qui sert à calculer la cotisation IJM pour le cas où un pourcentage s'applique (cellule C28). L'introduction d'un montant fixe dans la cellule E28 efface cette formule, ce qui fait que la cotisation IJM ne peut ensuite plus être calculée dans la variante de l'application d'un pourcentage. Si l'utilisateur souhaite calculer la contribution IJM dans la variante de l'utilisation d'un pourcentage après que la formule a été effacée, il doit à nouveau télécharger le document Excel.</t>
        </r>
      </text>
    </comment>
    <comment ref="B29" authorId="0" shapeId="0" xr:uid="{00000000-0006-0000-0000-000013000000}">
      <text>
        <r>
          <rPr>
            <sz val="9"/>
            <color indexed="81"/>
            <rFont val="Tahoma"/>
            <family val="2"/>
          </rPr>
          <t>Assurance-accidents professionnel.</t>
        </r>
      </text>
    </comment>
    <comment ref="C29" authorId="0" shapeId="0" xr:uid="{00000000-0006-0000-0000-000014000000}">
      <text>
        <r>
          <rPr>
            <sz val="9"/>
            <color indexed="81"/>
            <rFont val="Tahoma"/>
            <family val="2"/>
          </rPr>
          <t xml:space="preserve">Pour autant que la prime d'assurance-accidents professionnel se mesure en pour </t>
        </r>
        <r>
          <rPr>
            <u/>
            <sz val="9"/>
            <color indexed="81"/>
            <rFont val="Tahoma"/>
            <family val="2"/>
          </rPr>
          <t>mille</t>
        </r>
        <r>
          <rPr>
            <sz val="9"/>
            <color indexed="81"/>
            <rFont val="Tahoma"/>
            <family val="2"/>
          </rPr>
          <t xml:space="preserve"> de la somme du salaire, indiquer ici le taux concerné en pour </t>
        </r>
        <r>
          <rPr>
            <u/>
            <sz val="9"/>
            <color indexed="81"/>
            <rFont val="Tahoma"/>
            <family val="2"/>
          </rPr>
          <t>cent.</t>
        </r>
      </text>
    </comment>
    <comment ref="E29" authorId="0" shapeId="0" xr:uid="{00000000-0006-0000-0000-000015000000}">
      <text>
        <r>
          <rPr>
            <sz val="9"/>
            <color indexed="81"/>
            <rFont val="Tahoma"/>
            <family val="2"/>
          </rPr>
          <t xml:space="preserve">Indiquer le montant fixe dans cette cellule, pour autant que la prime pour l'assurance-accidents professionnels consiste en un montant fixe annuel donné (par ex. Fr. 100.-).
</t>
        </r>
        <r>
          <rPr>
            <b/>
            <sz val="9"/>
            <color indexed="81"/>
            <rFont val="Tahoma"/>
            <family val="2"/>
          </rPr>
          <t>Attention!:</t>
        </r>
        <r>
          <rPr>
            <sz val="9"/>
            <color indexed="81"/>
            <rFont val="Tahoma"/>
            <family val="2"/>
          </rPr>
          <t xml:space="preserve"> Cette cellule comporte une formule qui sert à calculer la cotisation IJM pour le cas où un pourcentage s'applique (cellule C29). L'introduction d'un montant fixe dans la cellule E29 efface cette formule, ce qui fait que la cotisation AP ne peut ensuite plus être calculée dans la variante de l'application d'un pourcentage. Si l'utilisateur souhaite calculer la contribution AP dans la variante de l'utilisation d'un pourcentage après que la formule a été effacée, il doit à nouveau télécharger le document Excel.</t>
        </r>
      </text>
    </comment>
    <comment ref="B30" authorId="0" shapeId="0" xr:uid="{00000000-0006-0000-0000-000016000000}">
      <text>
        <r>
          <rPr>
            <sz val="9"/>
            <color indexed="81"/>
            <rFont val="Tahoma"/>
            <family val="2"/>
          </rPr>
          <t>Les cotisations doivent être versées aux services suivants à la fin des périodes de décompte applicables:
- AVS/AI/APG, AC ainsi que FA: Caisse de compensation AVS
- CAF: Caisse d'allocations familiales (généralement tenue par la caisse de compensation AVS)  
- IJM: Assurance indemnités journalières en cas de maladie
- AP: Assurance-accidents professionnel
Les sommes totales à verser aux services concernés (cotisations de l'employeur et des travailleurs) sont indiquées au paragraphe "Prestations par destinataires".</t>
        </r>
      </text>
    </comment>
    <comment ref="C30" authorId="0" shapeId="0" xr:uid="{00000000-0006-0000-0000-000017000000}">
      <text>
        <r>
          <rPr>
            <sz val="9"/>
            <color indexed="81"/>
            <rFont val="Tahoma"/>
            <family val="2"/>
          </rPr>
          <t>Ce pourcentage correspond à la somme des taux indiqués dans ce paragraphe. Les éventuelles cotisations fixes ne sont pas prises en considération (par ex. une prime AP fixe de Fr. 100.-).</t>
        </r>
      </text>
    </comment>
    <comment ref="B37" authorId="0" shapeId="0" xr:uid="{00000000-0006-0000-0000-000018000000}">
      <text>
        <r>
          <rPr>
            <b/>
            <sz val="9"/>
            <color indexed="81"/>
            <rFont val="Tahoma"/>
            <family val="2"/>
          </rPr>
          <t>Assurance indemnités journalières en cas de maladie.</t>
        </r>
        <r>
          <rPr>
            <sz val="9"/>
            <color indexed="81"/>
            <rFont val="Tahoma"/>
            <family val="2"/>
          </rPr>
          <t xml:space="preserve"> Effacer le contenu de cette cellule ("IJM") s'il n'y a pas lieu de verser des primes d'assurance indemnités journalières en cas de maladie  à verser pour le travailleur. </t>
        </r>
      </text>
    </comment>
    <comment ref="C37" authorId="0" shapeId="0" xr:uid="{00000000-0006-0000-0000-000019000000}">
      <text>
        <r>
          <rPr>
            <sz val="9"/>
            <color indexed="81"/>
            <rFont val="Tahoma"/>
            <family val="2"/>
          </rPr>
          <t xml:space="preserve">Remplir cette cellule s''il y a lieu de conclure une assurance indemnités journalières en cas de maladie pour le travailleur, il est convenu que celui-ci prend en charge une partie de la prime et que la prime se mesure en pour cent ou en pour mille de la somme du salaire. 
Dans ce cas, le taux déterminant pour le calcul de la cotisation du travailleur doit être indiqué en pour </t>
        </r>
        <r>
          <rPr>
            <u/>
            <sz val="9"/>
            <color indexed="81"/>
            <rFont val="Tahoma"/>
            <family val="2"/>
          </rPr>
          <t>cent</t>
        </r>
        <r>
          <rPr>
            <sz val="9"/>
            <color indexed="81"/>
            <rFont val="Tahoma"/>
            <family val="2"/>
          </rPr>
          <t xml:space="preserve"> de la somme du salaire. </t>
        </r>
      </text>
    </comment>
    <comment ref="E37" authorId="0" shapeId="0" xr:uid="{00000000-0006-0000-0000-00001A000000}">
      <text>
        <r>
          <rPr>
            <sz val="9"/>
            <color indexed="81"/>
            <rFont val="Tahoma"/>
            <family val="2"/>
          </rPr>
          <t xml:space="preserve">Remplir cette cellule s'il y a lieu de conclure une assurance indemnités journalières en cas de maladie pour le travailleur, il est convenu que celui-ci supporte une partie de la prime et que la prime consiste en un montant fixe. 
Dans ce cas, il y a lieu d'indiquer dans cette cellule la cotisation fixe à déduire du salaire du travailleur.
</t>
        </r>
        <r>
          <rPr>
            <b/>
            <sz val="9"/>
            <color indexed="81"/>
            <rFont val="Tahoma"/>
            <family val="2"/>
          </rPr>
          <t>Attention!:</t>
        </r>
        <r>
          <rPr>
            <sz val="9"/>
            <color indexed="81"/>
            <rFont val="Tahoma"/>
            <family val="2"/>
          </rPr>
          <t xml:space="preserve"> Cette cellule comporte une formule qui sert à calculer la cotisation IJM pour le cas où un pourcentage s'applique (cellule C37). L'introduction d'un montant fixe dans la cellule E37 efface cette formule, ce qui fait que la cotisation IJM ne peut ensuite plus être calculée dans la variante de l'application d'un pourcentage. Si l'utilisateur souhaite calculer la cotisation IJM dans la variante de l'utilisation d'un pourcentage après que la formule a été effacée, il doit à nouveau télécharger le document Excel.</t>
        </r>
      </text>
    </comment>
    <comment ref="B38" authorId="0" shapeId="0" xr:uid="{00000000-0006-0000-0000-00001B000000}">
      <text>
        <r>
          <rPr>
            <b/>
            <sz val="9"/>
            <color indexed="81"/>
            <rFont val="Tahoma"/>
            <family val="2"/>
          </rPr>
          <t>Assurance-accidents non professionnel.</t>
        </r>
        <r>
          <rPr>
            <sz val="9"/>
            <color indexed="81"/>
            <rFont val="Tahoma"/>
            <family val="2"/>
          </rPr>
          <t xml:space="preserve"> Le travailleur doit être assuré contre le risque d'accident non professionnel, s'il travaille au moins 8 heures par semaine. La prime est perçue auprès de l'employeur, mais elle est à la charge du travailleur. L'employeur la déduit du salaire du travailleur. 
Si le travailleur est employé moins de 8 heures par semaine, effacer le contenu de cette cellule ("ACP"). </t>
        </r>
      </text>
    </comment>
    <comment ref="C38" authorId="1" shapeId="0" xr:uid="{00000000-0006-0000-0000-00001C000000}">
      <text>
        <r>
          <rPr>
            <sz val="9"/>
            <color indexed="81"/>
            <rFont val="Tahoma"/>
            <family val="2"/>
          </rPr>
          <t xml:space="preserve">Si le travailleur doit être assuré contre le risque d'accident non professionnel et que la prime se mesure en pour mille de la somme du salaire, indiquer ici le taux en question en pour </t>
        </r>
        <r>
          <rPr>
            <u/>
            <sz val="9"/>
            <color indexed="81"/>
            <rFont val="Tahoma"/>
            <family val="2"/>
          </rPr>
          <t>cent.</t>
        </r>
        <r>
          <rPr>
            <sz val="9"/>
            <color indexed="81"/>
            <rFont val="Tahoma"/>
            <family val="2"/>
          </rPr>
          <t xml:space="preserve">
</t>
        </r>
      </text>
    </comment>
    <comment ref="E38" authorId="0" shapeId="0" xr:uid="{00000000-0006-0000-0000-00001D000000}">
      <text>
        <r>
          <rPr>
            <sz val="9"/>
            <color indexed="81"/>
            <rFont val="Tahoma"/>
            <family val="2"/>
          </rPr>
          <t xml:space="preserve">Si le travailleur doit être assuré contre le risque d'accident non professionnel et que la prime consiste en un montant annuel fixe, indiquer le montant fixe dans cette cellule.
</t>
        </r>
        <r>
          <rPr>
            <b/>
            <sz val="9"/>
            <color indexed="81"/>
            <rFont val="Tahoma"/>
            <family val="2"/>
          </rPr>
          <t>Attention!:</t>
        </r>
        <r>
          <rPr>
            <sz val="9"/>
            <color indexed="81"/>
            <rFont val="Tahoma"/>
            <family val="2"/>
          </rPr>
          <t xml:space="preserve"> Cette cellule comporte une formule qui sert à calculer la cotisation ANP pour le cas où un pourcentage s'applique (cellule C38). L'introduction d'un montant fixe dans la cellule E38 efface cette formule, ce qui fait que la cotisation ANP ne peut ensuite plus être calculée dans la variante de l'application d'un pourcentage. Si l'utilisateur souhaite calculer la cotisation ANP dans la variante de l'utilisation d'un pourcentage après que la formule a été effacée, il doit à nouveau télécharger le document Excel.</t>
        </r>
      </text>
    </comment>
    <comment ref="C40" authorId="0" shapeId="0" xr:uid="{00000000-0006-0000-0000-00001E000000}">
      <text>
        <r>
          <rPr>
            <sz val="9"/>
            <color indexed="81"/>
            <rFont val="Tahoma"/>
            <family val="2"/>
          </rPr>
          <t xml:space="preserve">Pour le calcul des cotisations aux assurances sociales dans la procédure ordinaire avec impôt à la source, indiquer ici le taux d'imposition à la source. </t>
        </r>
      </text>
    </comment>
    <comment ref="B41" authorId="0" shapeId="0" xr:uid="{00000000-0006-0000-0000-00001F000000}">
      <text>
        <r>
          <rPr>
            <b/>
            <sz val="9"/>
            <color indexed="81"/>
            <rFont val="Tahoma"/>
            <family val="2"/>
          </rPr>
          <t>Cotisation à la caisse cantonale d'allocations familiales.</t>
        </r>
        <r>
          <rPr>
            <sz val="9"/>
            <color indexed="81"/>
            <rFont val="Tahoma"/>
            <family val="2"/>
          </rPr>
          <t xml:space="preserve"> La cotisation du travailleur pour la caisse cantonale d'allocations familiales est calculée dans la ligne en question. Une telle cotisation n'est prévue que dans le canton du Valais. </t>
        </r>
      </text>
    </comment>
    <comment ref="B42" authorId="0" shapeId="0" xr:uid="{00000000-0006-0000-0000-000020000000}">
      <text>
        <r>
          <rPr>
            <sz val="9"/>
            <color indexed="81"/>
            <rFont val="Tahoma"/>
            <family val="2"/>
          </rPr>
          <t>Les cotisations doivent être versées aux services suivants à la fin des périodes de décompte déterminantes:
- AVS/AI/APG, AC, impôt à la source (procédure de décompte simplifiée): Caisse de compensation AVS
- CAF (canton VS): Caisse d'allocations familiales (généralement tenue par la caisse de compensation AVS) 
- IJM: Assurance indemnités journalières en cas de maladie
- ANP: Assurance-accidents
- impôt à la source en cas de procédure de décompte ordinaire: service des impôts
Les sommes totales à verser aux services concernés (cotisations de l'employeur et des travailleurs) sont indiquées au paragraphe "Prestations par destinataire".</t>
        </r>
      </text>
    </comment>
    <comment ref="C42" authorId="0" shapeId="0" xr:uid="{00000000-0006-0000-0000-000021000000}">
      <text>
        <r>
          <rPr>
            <sz val="9"/>
            <color indexed="81"/>
            <rFont val="Tahoma"/>
            <family val="2"/>
          </rPr>
          <t>Ce pourcentage correspond à la somme des taux indiqués dans ce paragraphe. Les éventuelles cotisations fixes ne sont pas prises en considération (par ex. une prime ANP fixe de Fr. 100.-).</t>
        </r>
      </text>
    </comment>
    <comment ref="B48" authorId="0" shapeId="0" xr:uid="{00000000-0006-0000-0000-000022000000}">
      <text>
        <r>
          <rPr>
            <sz val="9"/>
            <color indexed="81"/>
            <rFont val="Tahoma"/>
            <family val="2"/>
          </rPr>
          <t>La caisse d'allocations familiales est généralement tenue par la caisse de compensation AVS.</t>
        </r>
      </text>
    </comment>
  </commentList>
</comments>
</file>

<file path=xl/sharedStrings.xml><?xml version="1.0" encoding="utf-8"?>
<sst xmlns="http://schemas.openxmlformats.org/spreadsheetml/2006/main" count="82" uniqueCount="69">
  <si>
    <t>Schwyz</t>
  </si>
  <si>
    <t>Jura</t>
  </si>
  <si>
    <t>Tessin</t>
  </si>
  <si>
    <t>Uri</t>
  </si>
  <si>
    <t>Employeur</t>
  </si>
  <si>
    <t>Prénom, nom</t>
  </si>
  <si>
    <t>Rue</t>
  </si>
  <si>
    <t>NPA, localité</t>
  </si>
  <si>
    <t>Travailleur</t>
  </si>
  <si>
    <t>Budget des salaires</t>
  </si>
  <si>
    <t>Bases de référence</t>
  </si>
  <si>
    <t>Canton</t>
  </si>
  <si>
    <t>Procédure de décompte</t>
  </si>
  <si>
    <t>Salaire mensuel</t>
  </si>
  <si>
    <t>Nombre de mois</t>
  </si>
  <si>
    <t>Salaire</t>
  </si>
  <si>
    <t>Salaire brut du travailleur</t>
  </si>
  <si>
    <t>Cotisations de l'employeur</t>
  </si>
  <si>
    <t>AVS/AI/APG</t>
  </si>
  <si>
    <t>AC</t>
  </si>
  <si>
    <t>IJM</t>
  </si>
  <si>
    <t>Total des cotisations de l'employeur</t>
  </si>
  <si>
    <t>Cotisations du travailleur</t>
  </si>
  <si>
    <t>Total des cotisations du travailleur</t>
  </si>
  <si>
    <t>Salaire net du travailleur</t>
  </si>
  <si>
    <t>Prestations par destinataires</t>
  </si>
  <si>
    <t>Cotisations à la caisse de compensation</t>
  </si>
  <si>
    <t>[lieu, date]</t>
  </si>
  <si>
    <t>AP</t>
  </si>
  <si>
    <t>ANP</t>
  </si>
  <si>
    <t>CAF</t>
  </si>
  <si>
    <t>Cotisations à CAF</t>
  </si>
  <si>
    <t>FA</t>
  </si>
  <si>
    <t>[année]</t>
  </si>
  <si>
    <t>Sélectionner</t>
  </si>
  <si>
    <t>Argovie</t>
  </si>
  <si>
    <t>Appenzell Rhodes extérieures</t>
  </si>
  <si>
    <t>Appenzell Rhodes intérieures</t>
  </si>
  <si>
    <t>Bâle-Campagne</t>
  </si>
  <si>
    <t>Bâle-Ville</t>
  </si>
  <si>
    <t>Berne</t>
  </si>
  <si>
    <t>Fribourg</t>
  </si>
  <si>
    <t>Genève</t>
  </si>
  <si>
    <t>Glaris</t>
  </si>
  <si>
    <t>Grisons</t>
  </si>
  <si>
    <t>Lucerne</t>
  </si>
  <si>
    <t>Neuchâtel</t>
  </si>
  <si>
    <t>Nidwald</t>
  </si>
  <si>
    <t>Obwald</t>
  </si>
  <si>
    <t>Saint-Gall</t>
  </si>
  <si>
    <t>Soleure</t>
  </si>
  <si>
    <t>Schaffhouse</t>
  </si>
  <si>
    <t>Thurgovie</t>
  </si>
  <si>
    <t>Vaud</t>
  </si>
  <si>
    <t>Valais</t>
  </si>
  <si>
    <t>Zoug</t>
  </si>
  <si>
    <t>Zurich</t>
  </si>
  <si>
    <t>Simplifiée</t>
  </si>
  <si>
    <t>Ordinaire</t>
  </si>
  <si>
    <t>Ordinaire avec impôt à la source</t>
  </si>
  <si>
    <t>Mensuel</t>
  </si>
  <si>
    <t>Annuel</t>
  </si>
  <si>
    <t>Taux</t>
  </si>
  <si>
    <t>Mensuelles</t>
  </si>
  <si>
    <t>Annuelles</t>
  </si>
  <si>
    <t xml:space="preserve">Mensuelles </t>
  </si>
  <si>
    <t xml:space="preserve">Annuelles </t>
  </si>
  <si>
    <t>Par année</t>
  </si>
  <si>
    <t>Totale des dépenses de l'employeur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</si>
</sst>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Fr.&quot;\ #,##0.00;[Red]&quot;Fr.&quot;\ \-#,##0.00"/>
    <numFmt numFmtId="165" formatCode="&quot;Fr.&quot;\ #,##0.00"/>
    <numFmt numFmtId="166" formatCode="0.000%"/>
  </numFmts>
  <fonts count="11" x14ac:knownFonts="1">
    <font>
      <sz val="10"/>
      <color theme="1"/>
      <name val="Arial"/>
      <family val="2"/>
    </font>
    <font>
      <b/>
      <sz val="9"/>
      <name val="Arial"/>
      <family val="2"/>
    </font>
    <font>
      <b/>
      <sz val="10"/>
      <name val="Arial"/>
      <family val="2"/>
    </font>
    <font>
      <sz val="9"/>
      <color indexed="81"/>
      <name val="Tahoma"/>
      <family val="2"/>
    </font>
    <font>
      <u/>
      <sz val="9"/>
      <color indexed="81"/>
      <name val="Tahoma"/>
      <family val="2"/>
    </font>
    <font>
      <sz val="10"/>
      <name val="Arial"/>
      <family val="2"/>
    </font>
    <font>
      <b/>
      <sz val="9"/>
      <color indexed="81"/>
      <name val="Tahoma"/>
      <family val="2"/>
    </font>
    <font>
      <b/>
      <sz val="10"/>
      <color theme="1"/>
      <name val="Arial"/>
      <family val="2"/>
    </font>
    <font>
      <sz val="10"/>
      <color theme="0" tint="-0.14999847407452621"/>
      <name val="Arial"/>
      <family val="2"/>
    </font>
    <font>
      <b/>
      <sz val="12"/>
      <color theme="1"/>
      <name val="Arial"/>
      <family val="2"/>
    </font>
    <font>
      <sz val="9"/>
      <color theme="9" tint="-0.249977111117893"/>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0"/>
        <bgColor rgb="FF000000"/>
      </patternFill>
    </fill>
  </fills>
  <borders count="31">
    <border>
      <left/>
      <right/>
      <top/>
      <bottom/>
      <diagonal/>
    </border>
    <border>
      <left style="thin">
        <color rgb="FF35629D"/>
      </left>
      <right style="thin">
        <color rgb="FF35629D"/>
      </right>
      <top style="thin">
        <color rgb="FF35629D"/>
      </top>
      <bottom style="thin">
        <color rgb="FF35629D"/>
      </bottom>
      <diagonal/>
    </border>
    <border>
      <left style="medium">
        <color rgb="FF35629D"/>
      </left>
      <right style="thin">
        <color rgb="FF35629D"/>
      </right>
      <top style="medium">
        <color rgb="FF35629D"/>
      </top>
      <bottom style="thin">
        <color rgb="FF35629D"/>
      </bottom>
      <diagonal/>
    </border>
    <border>
      <left style="thin">
        <color rgb="FF35629D"/>
      </left>
      <right style="thin">
        <color rgb="FF35629D"/>
      </right>
      <top style="medium">
        <color rgb="FF35629D"/>
      </top>
      <bottom style="thin">
        <color rgb="FF35629D"/>
      </bottom>
      <diagonal/>
    </border>
    <border>
      <left style="thin">
        <color rgb="FF35629D"/>
      </left>
      <right style="medium">
        <color rgb="FF35629D"/>
      </right>
      <top style="medium">
        <color rgb="FF35629D"/>
      </top>
      <bottom style="thin">
        <color rgb="FF35629D"/>
      </bottom>
      <diagonal/>
    </border>
    <border>
      <left style="medium">
        <color rgb="FF35629D"/>
      </left>
      <right style="thin">
        <color rgb="FF35629D"/>
      </right>
      <top style="thin">
        <color rgb="FF35629D"/>
      </top>
      <bottom style="thin">
        <color rgb="FF35629D"/>
      </bottom>
      <diagonal/>
    </border>
    <border>
      <left style="thin">
        <color rgb="FF35629D"/>
      </left>
      <right style="medium">
        <color rgb="FF35629D"/>
      </right>
      <top style="thin">
        <color rgb="FF35629D"/>
      </top>
      <bottom style="thin">
        <color rgb="FF35629D"/>
      </bottom>
      <diagonal/>
    </border>
    <border>
      <left style="medium">
        <color rgb="FF35629D"/>
      </left>
      <right style="thin">
        <color rgb="FF35629D"/>
      </right>
      <top style="thin">
        <color rgb="FF35629D"/>
      </top>
      <bottom/>
      <diagonal/>
    </border>
    <border>
      <left style="thin">
        <color rgb="FF35629D"/>
      </left>
      <right style="thin">
        <color rgb="FF35629D"/>
      </right>
      <top style="thin">
        <color rgb="FF35629D"/>
      </top>
      <bottom/>
      <diagonal/>
    </border>
    <border>
      <left style="thin">
        <color rgb="FF35629D"/>
      </left>
      <right style="medium">
        <color rgb="FF35629D"/>
      </right>
      <top style="thin">
        <color rgb="FF35629D"/>
      </top>
      <bottom/>
      <diagonal/>
    </border>
    <border>
      <left style="medium">
        <color rgb="FF35629D"/>
      </left>
      <right style="thin">
        <color rgb="FF35629D"/>
      </right>
      <top style="thin">
        <color rgb="FF35629D"/>
      </top>
      <bottom style="medium">
        <color rgb="FF35629D"/>
      </bottom>
      <diagonal/>
    </border>
    <border>
      <left style="thin">
        <color rgb="FF35629D"/>
      </left>
      <right style="thin">
        <color rgb="FF35629D"/>
      </right>
      <top style="thin">
        <color rgb="FF35629D"/>
      </top>
      <bottom style="medium">
        <color rgb="FF35629D"/>
      </bottom>
      <diagonal/>
    </border>
    <border>
      <left style="thin">
        <color rgb="FF35629D"/>
      </left>
      <right style="medium">
        <color rgb="FF35629D"/>
      </right>
      <top style="thin">
        <color rgb="FF35629D"/>
      </top>
      <bottom style="medium">
        <color rgb="FF35629D"/>
      </bottom>
      <diagonal/>
    </border>
    <border>
      <left style="thin">
        <color rgb="FF35629D"/>
      </left>
      <right/>
      <top style="medium">
        <color rgb="FF35629D"/>
      </top>
      <bottom style="thin">
        <color rgb="FF35629D"/>
      </bottom>
      <diagonal/>
    </border>
    <border>
      <left style="medium">
        <color rgb="FF35629D"/>
      </left>
      <right style="thin">
        <color rgb="FF35629D"/>
      </right>
      <top/>
      <bottom style="thin">
        <color rgb="FF35629D"/>
      </bottom>
      <diagonal/>
    </border>
    <border>
      <left/>
      <right style="medium">
        <color rgb="FF35629D"/>
      </right>
      <top style="thin">
        <color rgb="FF35629D"/>
      </top>
      <bottom style="thin">
        <color rgb="FF35629D"/>
      </bottom>
      <diagonal/>
    </border>
    <border>
      <left/>
      <right style="medium">
        <color rgb="FF35629D"/>
      </right>
      <top style="thin">
        <color rgb="FF35629D"/>
      </top>
      <bottom style="medium">
        <color rgb="FF35629D"/>
      </bottom>
      <diagonal/>
    </border>
    <border>
      <left style="medium">
        <color rgb="FF35629D"/>
      </left>
      <right style="thin">
        <color rgb="FF35629D"/>
      </right>
      <top style="medium">
        <color rgb="FF35629D"/>
      </top>
      <bottom style="medium">
        <color rgb="FF35629D"/>
      </bottom>
      <diagonal/>
    </border>
    <border>
      <left style="thin">
        <color rgb="FF35629D"/>
      </left>
      <right/>
      <top style="medium">
        <color rgb="FF35629D"/>
      </top>
      <bottom style="medium">
        <color rgb="FF35629D"/>
      </bottom>
      <diagonal/>
    </border>
    <border>
      <left style="thin">
        <color rgb="FF35629D"/>
      </left>
      <right style="thin">
        <color rgb="FF35629D"/>
      </right>
      <top style="medium">
        <color rgb="FF35629D"/>
      </top>
      <bottom style="medium">
        <color rgb="FF35629D"/>
      </bottom>
      <diagonal/>
    </border>
    <border>
      <left/>
      <right style="medium">
        <color rgb="FF35629D"/>
      </right>
      <top style="medium">
        <color rgb="FF35629D"/>
      </top>
      <bottom/>
      <diagonal/>
    </border>
    <border>
      <left style="thin">
        <color rgb="FF35629D"/>
      </left>
      <right style="medium">
        <color rgb="FF35629D"/>
      </right>
      <top style="medium">
        <color rgb="FF35629D"/>
      </top>
      <bottom style="medium">
        <color rgb="FF35629D"/>
      </bottom>
      <diagonal/>
    </border>
    <border>
      <left style="medium">
        <color rgb="FF35629D"/>
      </left>
      <right style="thin">
        <color rgb="FF35629D"/>
      </right>
      <top/>
      <bottom/>
      <diagonal/>
    </border>
    <border>
      <left style="thin">
        <color rgb="FF35629D"/>
      </left>
      <right style="thin">
        <color rgb="FF35629D"/>
      </right>
      <top/>
      <bottom/>
      <diagonal/>
    </border>
    <border>
      <left style="thin">
        <color rgb="FF35629D"/>
      </left>
      <right style="medium">
        <color rgb="FF35629D"/>
      </right>
      <top/>
      <bottom/>
      <diagonal/>
    </border>
    <border>
      <left style="thin">
        <color rgb="FF35629D"/>
      </left>
      <right/>
      <top style="thin">
        <color rgb="FF35629D"/>
      </top>
      <bottom style="thin">
        <color rgb="FF35629D"/>
      </bottom>
      <diagonal/>
    </border>
    <border>
      <left/>
      <right/>
      <top style="thin">
        <color rgb="FF35629D"/>
      </top>
      <bottom style="thin">
        <color rgb="FF35629D"/>
      </bottom>
      <diagonal/>
    </border>
    <border>
      <left style="thin">
        <color rgb="FF35629D"/>
      </left>
      <right/>
      <top style="thin">
        <color rgb="FF35629D"/>
      </top>
      <bottom style="medium">
        <color rgb="FF35629D"/>
      </bottom>
      <diagonal/>
    </border>
    <border>
      <left/>
      <right/>
      <top style="thin">
        <color rgb="FF35629D"/>
      </top>
      <bottom style="medium">
        <color rgb="FF35629D"/>
      </bottom>
      <diagonal/>
    </border>
    <border>
      <left/>
      <right/>
      <top style="medium">
        <color rgb="FF35629D"/>
      </top>
      <bottom style="thin">
        <color rgb="FF35629D"/>
      </bottom>
      <diagonal/>
    </border>
    <border>
      <left/>
      <right style="medium">
        <color rgb="FF35629D"/>
      </right>
      <top style="medium">
        <color rgb="FF35629D"/>
      </top>
      <bottom style="thin">
        <color rgb="FF35629D"/>
      </bottom>
      <diagonal/>
    </border>
  </borders>
  <cellStyleXfs count="1">
    <xf numFmtId="0" fontId="0" fillId="0" borderId="0"/>
  </cellStyleXfs>
  <cellXfs count="101">
    <xf numFmtId="0" fontId="0" fillId="0" borderId="0" xfId="0"/>
    <xf numFmtId="0" fontId="0" fillId="0" borderId="0" xfId="0"/>
    <xf numFmtId="0" fontId="0" fillId="2" borderId="0" xfId="0" applyFill="1" applyProtection="1"/>
    <xf numFmtId="0" fontId="8" fillId="2" borderId="0" xfId="0" applyFont="1" applyFill="1" applyProtection="1"/>
    <xf numFmtId="10" fontId="5" fillId="0" borderId="1" xfId="0" applyNumberFormat="1" applyFont="1" applyFill="1" applyBorder="1" applyAlignment="1" applyProtection="1">
      <alignment horizontal="right" vertical="center"/>
    </xf>
    <xf numFmtId="0" fontId="2" fillId="3" borderId="2" xfId="0" applyFont="1" applyFill="1" applyBorder="1" applyAlignment="1" applyProtection="1">
      <alignment vertical="center" wrapText="1"/>
    </xf>
    <xf numFmtId="0" fontId="2" fillId="3" borderId="3" xfId="0" applyFont="1" applyFill="1" applyBorder="1" applyAlignment="1" applyProtection="1">
      <alignment horizontal="right" vertical="center" wrapText="1"/>
    </xf>
    <xf numFmtId="0" fontId="2" fillId="3" borderId="4" xfId="0" applyFont="1" applyFill="1" applyBorder="1" applyAlignment="1" applyProtection="1">
      <alignment horizontal="right" vertical="center" wrapText="1"/>
    </xf>
    <xf numFmtId="0" fontId="5" fillId="0" borderId="5" xfId="0" applyFont="1" applyFill="1" applyBorder="1" applyAlignment="1" applyProtection="1">
      <alignment vertical="center" wrapText="1"/>
    </xf>
    <xf numFmtId="10" fontId="5" fillId="0" borderId="1" xfId="0" applyNumberFormat="1" applyFont="1" applyFill="1" applyBorder="1" applyAlignment="1" applyProtection="1">
      <alignment horizontal="right" vertical="center" wrapText="1"/>
    </xf>
    <xf numFmtId="165" fontId="5" fillId="0" borderId="1" xfId="0" applyNumberFormat="1" applyFont="1" applyFill="1" applyBorder="1" applyAlignment="1" applyProtection="1">
      <alignment horizontal="right" vertical="center" wrapText="1"/>
    </xf>
    <xf numFmtId="165" fontId="5" fillId="0" borderId="6" xfId="0" applyNumberFormat="1" applyFont="1" applyFill="1" applyBorder="1" applyAlignment="1" applyProtection="1">
      <alignment horizontal="right" vertical="center" wrapText="1"/>
    </xf>
    <xf numFmtId="0" fontId="5" fillId="0" borderId="7" xfId="0" applyFont="1" applyFill="1" applyBorder="1" applyAlignment="1" applyProtection="1">
      <alignment vertical="center" wrapText="1"/>
    </xf>
    <xf numFmtId="10" fontId="5" fillId="0" borderId="8" xfId="0" applyNumberFormat="1" applyFont="1" applyFill="1" applyBorder="1" applyAlignment="1" applyProtection="1">
      <alignment horizontal="right" vertical="center"/>
    </xf>
    <xf numFmtId="165" fontId="5" fillId="0" borderId="8" xfId="0" applyNumberFormat="1" applyFont="1" applyFill="1" applyBorder="1" applyAlignment="1" applyProtection="1">
      <alignment horizontal="right" vertical="center" wrapText="1"/>
    </xf>
    <xf numFmtId="165" fontId="5" fillId="0" borderId="9" xfId="0" applyNumberFormat="1" applyFont="1" applyFill="1" applyBorder="1" applyAlignment="1" applyProtection="1">
      <alignment horizontal="right" vertical="center" wrapText="1"/>
    </xf>
    <xf numFmtId="0" fontId="5" fillId="0" borderId="10" xfId="0" applyFont="1" applyFill="1" applyBorder="1" applyAlignment="1" applyProtection="1">
      <alignment vertical="center" wrapText="1"/>
    </xf>
    <xf numFmtId="10" fontId="5" fillId="0" borderId="11" xfId="0" applyNumberFormat="1" applyFont="1" applyFill="1" applyBorder="1" applyAlignment="1" applyProtection="1">
      <alignment horizontal="right" vertical="center"/>
    </xf>
    <xf numFmtId="165" fontId="5" fillId="0" borderId="11" xfId="0" applyNumberFormat="1" applyFont="1" applyFill="1" applyBorder="1" applyAlignment="1" applyProtection="1">
      <alignment horizontal="right" vertical="center" wrapText="1"/>
    </xf>
    <xf numFmtId="165" fontId="5" fillId="0" borderId="12" xfId="0" applyNumberFormat="1" applyFont="1" applyFill="1" applyBorder="1" applyAlignment="1" applyProtection="1">
      <alignment horizontal="right" vertical="center" wrapText="1"/>
    </xf>
    <xf numFmtId="0" fontId="9" fillId="2" borderId="0" xfId="0" applyFont="1" applyFill="1" applyAlignment="1" applyProtection="1">
      <alignment horizontal="left" vertical="center"/>
    </xf>
    <xf numFmtId="0" fontId="9" fillId="2" borderId="0" xfId="0" applyFont="1" applyFill="1" applyAlignment="1" applyProtection="1">
      <alignment horizontal="left" vertical="center"/>
      <protection locked="0"/>
    </xf>
    <xf numFmtId="0" fontId="0" fillId="2" borderId="0" xfId="0" applyFill="1" applyAlignment="1" applyProtection="1">
      <alignment horizontal="left" vertical="center"/>
    </xf>
    <xf numFmtId="0" fontId="0" fillId="2" borderId="0" xfId="0" applyFill="1" applyAlignment="1" applyProtection="1">
      <alignment horizontal="right" vertical="center"/>
      <protection locked="0"/>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xf>
    <xf numFmtId="0" fontId="0" fillId="3" borderId="13" xfId="0" applyFill="1" applyBorder="1" applyAlignment="1" applyProtection="1">
      <alignment horizontal="right" vertical="center"/>
    </xf>
    <xf numFmtId="0" fontId="5" fillId="0"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165" fontId="5" fillId="0" borderId="15"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xf>
    <xf numFmtId="0" fontId="0" fillId="2" borderId="0" xfId="0" applyFill="1" applyAlignment="1" applyProtection="1">
      <alignment horizontal="right" vertical="center"/>
    </xf>
    <xf numFmtId="0" fontId="2" fillId="4" borderId="17" xfId="0" applyFont="1" applyFill="1" applyBorder="1" applyAlignment="1" applyProtection="1">
      <alignment horizontal="left" vertical="center" wrapText="1"/>
    </xf>
    <xf numFmtId="165" fontId="2" fillId="3" borderId="18" xfId="0" applyNumberFormat="1" applyFont="1" applyFill="1" applyBorder="1" applyAlignment="1" applyProtection="1">
      <alignment horizontal="right" vertical="center"/>
    </xf>
    <xf numFmtId="10" fontId="2" fillId="3" borderId="19" xfId="0" applyNumberFormat="1" applyFont="1" applyFill="1" applyBorder="1" applyAlignment="1" applyProtection="1">
      <alignment horizontal="right" vertical="center" wrapText="1"/>
    </xf>
    <xf numFmtId="0" fontId="2" fillId="3" borderId="20" xfId="0" applyFont="1" applyFill="1" applyBorder="1" applyAlignment="1" applyProtection="1">
      <alignment horizontal="right" vertical="center"/>
    </xf>
    <xf numFmtId="0" fontId="0" fillId="2" borderId="19" xfId="0" applyFont="1" applyFill="1" applyBorder="1" applyAlignment="1" applyProtection="1">
      <alignment horizontal="right" vertical="center"/>
    </xf>
    <xf numFmtId="165" fontId="7" fillId="2" borderId="18" xfId="0" applyNumberFormat="1" applyFont="1" applyFill="1" applyBorder="1" applyAlignment="1" applyProtection="1">
      <alignment horizontal="right" vertical="center"/>
    </xf>
    <xf numFmtId="164" fontId="2" fillId="5" borderId="21" xfId="0" applyNumberFormat="1" applyFont="1" applyFill="1" applyBorder="1" applyAlignment="1" applyProtection="1">
      <alignment horizontal="right" vertical="center" wrapText="1"/>
    </xf>
    <xf numFmtId="0" fontId="0" fillId="2" borderId="0" xfId="0" applyFont="1" applyFill="1" applyAlignment="1" applyProtection="1">
      <alignment horizontal="left" vertical="center"/>
    </xf>
    <xf numFmtId="0" fontId="0" fillId="2" borderId="0" xfId="0" applyFont="1" applyFill="1" applyAlignment="1" applyProtection="1">
      <alignment horizontal="right" vertical="center"/>
    </xf>
    <xf numFmtId="0" fontId="2" fillId="4" borderId="3" xfId="0" applyFont="1" applyFill="1" applyBorder="1" applyAlignment="1" applyProtection="1">
      <alignment horizontal="right" vertical="center" wrapText="1"/>
    </xf>
    <xf numFmtId="0" fontId="2" fillId="4" borderId="4" xfId="0" applyFont="1" applyFill="1" applyBorder="1" applyAlignment="1" applyProtection="1">
      <alignment horizontal="right" vertical="center" wrapText="1"/>
    </xf>
    <xf numFmtId="10" fontId="0" fillId="0" borderId="0" xfId="0" applyNumberFormat="1" applyBorder="1" applyAlignment="1" applyProtection="1">
      <alignment horizontal="right" vertical="center"/>
    </xf>
    <xf numFmtId="0" fontId="5" fillId="0" borderId="5" xfId="0" applyFont="1" applyFill="1" applyBorder="1" applyAlignment="1" applyProtection="1">
      <alignment horizontal="left" vertical="center" wrapText="1"/>
      <protection locked="0"/>
    </xf>
    <xf numFmtId="165" fontId="5" fillId="0" borderId="6" xfId="0" applyNumberFormat="1" applyFont="1" applyFill="1" applyBorder="1" applyAlignment="1" applyProtection="1">
      <alignment horizontal="right" vertical="center" wrapText="1"/>
      <protection locked="0"/>
    </xf>
    <xf numFmtId="10" fontId="2" fillId="4" borderId="1" xfId="0" applyNumberFormat="1" applyFont="1" applyFill="1" applyBorder="1" applyAlignment="1" applyProtection="1">
      <alignment horizontal="right" vertical="center" wrapText="1"/>
    </xf>
    <xf numFmtId="165" fontId="2" fillId="4" borderId="1" xfId="0" applyNumberFormat="1" applyFont="1" applyFill="1" applyBorder="1" applyAlignment="1" applyProtection="1">
      <alignment horizontal="right" vertical="center" wrapText="1"/>
    </xf>
    <xf numFmtId="165" fontId="2" fillId="4" borderId="6" xfId="0" applyNumberFormat="1" applyFont="1" applyFill="1" applyBorder="1" applyAlignment="1" applyProtection="1">
      <alignment horizontal="right" vertical="center" wrapText="1"/>
    </xf>
    <xf numFmtId="0" fontId="2" fillId="0" borderId="22" xfId="0" applyFont="1" applyBorder="1" applyAlignment="1" applyProtection="1">
      <alignment horizontal="left" vertical="center" wrapText="1"/>
    </xf>
    <xf numFmtId="0" fontId="2" fillId="0" borderId="23" xfId="0" applyFont="1" applyBorder="1" applyAlignment="1" applyProtection="1">
      <alignment horizontal="right" vertical="center" wrapText="1"/>
    </xf>
    <xf numFmtId="0" fontId="2" fillId="0" borderId="24" xfId="0" applyFont="1" applyBorder="1" applyAlignment="1" applyProtection="1">
      <alignment horizontal="right" vertical="center" wrapText="1"/>
    </xf>
    <xf numFmtId="165" fontId="2" fillId="4" borderId="11" xfId="0" applyNumberFormat="1" applyFont="1" applyFill="1" applyBorder="1" applyAlignment="1" applyProtection="1">
      <alignment horizontal="right" vertical="center" wrapText="1"/>
    </xf>
    <xf numFmtId="165" fontId="2" fillId="4" borderId="12" xfId="0" applyNumberFormat="1" applyFont="1" applyFill="1" applyBorder="1" applyAlignment="1" applyProtection="1">
      <alignment horizontal="right" vertical="center" wrapText="1"/>
    </xf>
    <xf numFmtId="165" fontId="2" fillId="5" borderId="22" xfId="0" applyNumberFormat="1" applyFont="1" applyFill="1" applyBorder="1" applyAlignment="1" applyProtection="1">
      <alignment horizontal="left" vertical="center" wrapText="1"/>
    </xf>
    <xf numFmtId="165" fontId="2" fillId="5" borderId="23" xfId="0" applyNumberFormat="1" applyFont="1" applyFill="1" applyBorder="1" applyAlignment="1" applyProtection="1">
      <alignment horizontal="right" vertical="center" wrapText="1"/>
    </xf>
    <xf numFmtId="165" fontId="2" fillId="5" borderId="24" xfId="0" applyNumberFormat="1" applyFont="1" applyFill="1" applyBorder="1" applyAlignment="1" applyProtection="1">
      <alignment horizontal="right" vertical="center" wrapText="1"/>
    </xf>
    <xf numFmtId="0" fontId="0" fillId="2" borderId="0" xfId="0" applyFill="1" applyAlignment="1" applyProtection="1">
      <alignment vertical="center"/>
    </xf>
    <xf numFmtId="10" fontId="5" fillId="0" borderId="8" xfId="0" applyNumberFormat="1" applyFont="1" applyFill="1" applyBorder="1" applyAlignment="1" applyProtection="1">
      <alignment horizontal="right" vertical="center" wrapText="1"/>
    </xf>
    <xf numFmtId="10" fontId="5" fillId="0" borderId="1" xfId="0" applyNumberFormat="1" applyFont="1" applyFill="1" applyBorder="1" applyAlignment="1" applyProtection="1">
      <alignment horizontal="right" vertical="center"/>
      <protection locked="0"/>
    </xf>
    <xf numFmtId="0" fontId="2" fillId="4" borderId="2"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xf>
    <xf numFmtId="165" fontId="2" fillId="4" borderId="5" xfId="0" applyNumberFormat="1" applyFont="1" applyFill="1" applyBorder="1" applyAlignment="1" applyProtection="1">
      <alignment horizontal="left" vertical="center" wrapText="1"/>
    </xf>
    <xf numFmtId="165" fontId="2" fillId="4" borderId="10" xfId="0" applyNumberFormat="1" applyFont="1" applyFill="1" applyBorder="1" applyAlignment="1" applyProtection="1">
      <alignment horizontal="left" vertical="center" wrapText="1"/>
    </xf>
    <xf numFmtId="10" fontId="5" fillId="0" borderId="1" xfId="0" applyNumberFormat="1" applyFont="1" applyFill="1" applyBorder="1" applyAlignment="1" applyProtection="1">
      <alignment horizontal="right" vertical="center" wrapText="1"/>
      <protection locked="0"/>
    </xf>
    <xf numFmtId="0" fontId="0" fillId="2" borderId="0" xfId="0" applyFont="1" applyFill="1" applyProtection="1"/>
    <xf numFmtId="0" fontId="0" fillId="0" borderId="0" xfId="0" applyFont="1"/>
    <xf numFmtId="0" fontId="0" fillId="2" borderId="0" xfId="0" applyFont="1" applyFill="1"/>
    <xf numFmtId="0" fontId="7" fillId="2" borderId="0" xfId="0" applyNumberFormat="1" applyFont="1" applyFill="1"/>
    <xf numFmtId="0" fontId="0" fillId="2" borderId="0" xfId="0" applyNumberFormat="1" applyFont="1" applyFill="1"/>
    <xf numFmtId="0" fontId="7" fillId="2" borderId="0" xfId="0" applyFont="1" applyFill="1" applyProtection="1"/>
    <xf numFmtId="0" fontId="0" fillId="2" borderId="0" xfId="0" applyNumberFormat="1" applyFont="1" applyFill="1" applyProtection="1"/>
    <xf numFmtId="166" fontId="5" fillId="0" borderId="1" xfId="0" applyNumberFormat="1" applyFont="1" applyFill="1" applyBorder="1" applyAlignment="1" applyProtection="1">
      <alignment horizontal="right" vertical="center" wrapText="1"/>
    </xf>
    <xf numFmtId="0" fontId="5" fillId="0" borderId="27" xfId="0" applyNumberFormat="1" applyFont="1" applyFill="1"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3" borderId="29" xfId="0" applyFill="1" applyBorder="1" applyAlignment="1" applyProtection="1">
      <alignment horizontal="right" vertical="center"/>
    </xf>
    <xf numFmtId="0" fontId="0" fillId="3" borderId="30" xfId="0" applyFill="1" applyBorder="1" applyAlignment="1" applyProtection="1">
      <alignment horizontal="right" vertical="center"/>
    </xf>
    <xf numFmtId="49" fontId="2" fillId="3" borderId="13" xfId="0" applyNumberFormat="1" applyFont="1" applyFill="1" applyBorder="1" applyAlignment="1" applyProtection="1">
      <alignment horizontal="left" vertical="center"/>
    </xf>
    <xf numFmtId="49" fontId="2" fillId="3" borderId="29" xfId="0" applyNumberFormat="1" applyFont="1" applyFill="1" applyBorder="1" applyAlignment="1" applyProtection="1">
      <alignment horizontal="left" vertical="center"/>
    </xf>
    <xf numFmtId="49" fontId="2" fillId="3" borderId="30" xfId="0" applyNumberFormat="1" applyFont="1" applyFill="1" applyBorder="1" applyAlignment="1" applyProtection="1">
      <alignment horizontal="left" vertical="center"/>
    </xf>
    <xf numFmtId="49" fontId="1" fillId="3" borderId="3" xfId="0" applyNumberFormat="1" applyFont="1" applyFill="1" applyBorder="1" applyAlignment="1" applyProtection="1">
      <alignment horizontal="left" vertical="center"/>
    </xf>
    <xf numFmtId="49" fontId="1" fillId="3" borderId="4" xfId="0" applyNumberFormat="1" applyFont="1" applyFill="1" applyBorder="1" applyAlignment="1" applyProtection="1">
      <alignment horizontal="left" vertical="center"/>
    </xf>
    <xf numFmtId="0" fontId="0" fillId="0" borderId="27" xfId="0" applyNumberFormat="1" applyFont="1" applyFill="1" applyBorder="1" applyAlignment="1" applyProtection="1">
      <alignment horizontal="left" vertical="center"/>
      <protection locked="0"/>
    </xf>
    <xf numFmtId="0" fontId="0" fillId="0" borderId="28" xfId="0" applyNumberFormat="1" applyFont="1" applyFill="1" applyBorder="1" applyAlignment="1" applyProtection="1">
      <alignment horizontal="left" vertical="center"/>
      <protection locked="0"/>
    </xf>
    <xf numFmtId="0" fontId="0" fillId="0" borderId="16" xfId="0" applyNumberFormat="1" applyFont="1" applyFill="1" applyBorder="1" applyAlignment="1" applyProtection="1">
      <alignment horizontal="left" vertical="center"/>
      <protection locked="0"/>
    </xf>
    <xf numFmtId="0" fontId="10" fillId="0" borderId="1" xfId="0" applyNumberFormat="1" applyFont="1" applyFill="1" applyBorder="1" applyAlignment="1" applyProtection="1">
      <alignment horizontal="left" vertical="center"/>
      <protection locked="0"/>
    </xf>
    <xf numFmtId="0" fontId="10" fillId="0" borderId="6" xfId="0" applyNumberFormat="1" applyFont="1" applyFill="1" applyBorder="1" applyAlignment="1" applyProtection="1">
      <alignment horizontal="left" vertical="center"/>
      <protection locked="0"/>
    </xf>
    <xf numFmtId="0" fontId="10" fillId="0" borderId="27" xfId="0" applyNumberFormat="1" applyFont="1" applyFill="1" applyBorder="1" applyAlignment="1" applyProtection="1">
      <alignment horizontal="left" vertical="center"/>
      <protection locked="0"/>
    </xf>
    <xf numFmtId="0" fontId="10" fillId="0" borderId="28" xfId="0" applyNumberFormat="1" applyFont="1" applyFill="1" applyBorder="1" applyAlignment="1" applyProtection="1">
      <alignment horizontal="left" vertical="center"/>
      <protection locked="0"/>
    </xf>
    <xf numFmtId="0" fontId="10" fillId="0" borderId="16" xfId="0" applyNumberFormat="1" applyFont="1" applyFill="1" applyBorder="1" applyAlignment="1" applyProtection="1">
      <alignment horizontal="left" vertical="center"/>
      <protection locked="0"/>
    </xf>
    <xf numFmtId="0" fontId="0" fillId="0" borderId="1" xfId="0" applyNumberFormat="1" applyFont="1" applyFill="1" applyBorder="1" applyAlignment="1" applyProtection="1">
      <alignment horizontal="left" vertical="center"/>
      <protection locked="0"/>
    </xf>
    <xf numFmtId="0" fontId="0" fillId="0" borderId="6" xfId="0" applyNumberFormat="1" applyFont="1" applyFill="1" applyBorder="1" applyAlignment="1" applyProtection="1">
      <alignment horizontal="left" vertical="center"/>
      <protection locked="0"/>
    </xf>
    <xf numFmtId="0" fontId="10" fillId="0" borderId="25" xfId="0" applyNumberFormat="1" applyFont="1" applyFill="1" applyBorder="1" applyAlignment="1" applyProtection="1">
      <alignment horizontal="left" vertical="center"/>
      <protection locked="0"/>
    </xf>
    <xf numFmtId="0" fontId="10" fillId="0" borderId="26" xfId="0" applyNumberFormat="1" applyFont="1" applyFill="1" applyBorder="1" applyAlignment="1" applyProtection="1">
      <alignment horizontal="left" vertical="center"/>
      <protection locked="0"/>
    </xf>
    <xf numFmtId="0" fontId="10" fillId="0" borderId="15" xfId="0" applyNumberFormat="1"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65" fontId="5" fillId="0" borderId="25" xfId="0" applyNumberFormat="1" applyFont="1" applyFill="1" applyBorder="1" applyAlignment="1" applyProtection="1">
      <alignment horizontal="left" vertical="center"/>
      <protection locked="0"/>
    </xf>
    <xf numFmtId="0" fontId="0" fillId="0" borderId="26" xfId="0"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9"/>
  <sheetViews>
    <sheetView tabSelected="1" zoomScale="85" zoomScaleNormal="85" workbookViewId="0">
      <selection activeCell="K26" sqref="K26"/>
    </sheetView>
  </sheetViews>
  <sheetFormatPr baseColWidth="10" defaultRowHeight="12.75" x14ac:dyDescent="0.2"/>
  <cols>
    <col min="1" max="1" width="4.5703125" customWidth="1"/>
    <col min="2" max="2" width="28.42578125" customWidth="1"/>
    <col min="3" max="3" width="20.7109375" customWidth="1"/>
    <col min="4" max="5" width="23.140625" customWidth="1"/>
  </cols>
  <sheetData>
    <row r="1" spans="1:6" s="1" customFormat="1" x14ac:dyDescent="0.2">
      <c r="A1" s="3"/>
      <c r="B1" s="3"/>
      <c r="C1" s="3"/>
      <c r="D1" s="3"/>
      <c r="E1" s="3"/>
      <c r="F1" s="3"/>
    </row>
    <row r="2" spans="1:6" s="1" customFormat="1" ht="15.75" x14ac:dyDescent="0.2">
      <c r="A2" s="2"/>
      <c r="B2" s="20" t="s">
        <v>9</v>
      </c>
      <c r="C2" s="21" t="s">
        <v>33</v>
      </c>
      <c r="D2" s="22"/>
      <c r="E2" s="23" t="s">
        <v>27</v>
      </c>
      <c r="F2" s="2"/>
    </row>
    <row r="3" spans="1:6" s="1" customFormat="1" ht="16.5" thickBot="1" x14ac:dyDescent="0.25">
      <c r="A3" s="2"/>
      <c r="B3" s="20"/>
      <c r="C3" s="22"/>
      <c r="D3" s="22"/>
      <c r="E3" s="22"/>
      <c r="F3" s="2"/>
    </row>
    <row r="4" spans="1:6" s="1" customFormat="1" ht="13.5" customHeight="1" x14ac:dyDescent="0.2">
      <c r="A4" s="2"/>
      <c r="B4" s="62" t="s">
        <v>4</v>
      </c>
      <c r="C4" s="79"/>
      <c r="D4" s="80"/>
      <c r="E4" s="81"/>
      <c r="F4" s="2"/>
    </row>
    <row r="5" spans="1:6" s="1" customFormat="1" x14ac:dyDescent="0.2">
      <c r="A5" s="2"/>
      <c r="B5" s="24" t="s">
        <v>5</v>
      </c>
      <c r="C5" s="92"/>
      <c r="D5" s="92"/>
      <c r="E5" s="93"/>
      <c r="F5" s="2"/>
    </row>
    <row r="6" spans="1:6" s="1" customFormat="1" x14ac:dyDescent="0.2">
      <c r="A6" s="2"/>
      <c r="B6" s="24" t="s">
        <v>6</v>
      </c>
      <c r="C6" s="92"/>
      <c r="D6" s="92"/>
      <c r="E6" s="93"/>
      <c r="F6" s="2"/>
    </row>
    <row r="7" spans="1:6" s="1" customFormat="1" ht="13.5" thickBot="1" x14ac:dyDescent="0.25">
      <c r="A7" s="2"/>
      <c r="B7" s="25" t="s">
        <v>7</v>
      </c>
      <c r="C7" s="84"/>
      <c r="D7" s="85"/>
      <c r="E7" s="86"/>
      <c r="F7" s="2"/>
    </row>
    <row r="8" spans="1:6" ht="13.5" thickBot="1" x14ac:dyDescent="0.25">
      <c r="A8" s="2"/>
      <c r="B8" s="22"/>
      <c r="C8" s="22"/>
      <c r="D8" s="22"/>
      <c r="E8" s="22"/>
      <c r="F8" s="2"/>
    </row>
    <row r="9" spans="1:6" s="1" customFormat="1" x14ac:dyDescent="0.2">
      <c r="A9" s="2"/>
      <c r="B9" s="62" t="s">
        <v>8</v>
      </c>
      <c r="C9" s="82"/>
      <c r="D9" s="82"/>
      <c r="E9" s="83"/>
      <c r="F9" s="2"/>
    </row>
    <row r="10" spans="1:6" x14ac:dyDescent="0.2">
      <c r="A10" s="2"/>
      <c r="B10" s="24" t="s">
        <v>5</v>
      </c>
      <c r="C10" s="94"/>
      <c r="D10" s="95"/>
      <c r="E10" s="96"/>
      <c r="F10" s="2"/>
    </row>
    <row r="11" spans="1:6" x14ac:dyDescent="0.2">
      <c r="A11" s="2"/>
      <c r="B11" s="24" t="s">
        <v>6</v>
      </c>
      <c r="C11" s="87"/>
      <c r="D11" s="87"/>
      <c r="E11" s="88"/>
      <c r="F11" s="2"/>
    </row>
    <row r="12" spans="1:6" ht="13.5" thickBot="1" x14ac:dyDescent="0.25">
      <c r="A12" s="2"/>
      <c r="B12" s="25" t="s">
        <v>7</v>
      </c>
      <c r="C12" s="89"/>
      <c r="D12" s="90"/>
      <c r="E12" s="91"/>
      <c r="F12" s="2"/>
    </row>
    <row r="13" spans="1:6" ht="13.5" thickBot="1" x14ac:dyDescent="0.25">
      <c r="A13" s="2"/>
      <c r="B13" s="22"/>
      <c r="C13" s="22"/>
      <c r="D13" s="22"/>
      <c r="E13" s="22"/>
      <c r="F13" s="2"/>
    </row>
    <row r="14" spans="1:6" s="1" customFormat="1" ht="13.5" customHeight="1" x14ac:dyDescent="0.2">
      <c r="A14" s="2"/>
      <c r="B14" s="26" t="s">
        <v>10</v>
      </c>
      <c r="C14" s="27"/>
      <c r="D14" s="77"/>
      <c r="E14" s="78"/>
      <c r="F14" s="2"/>
    </row>
    <row r="15" spans="1:6" x14ac:dyDescent="0.2">
      <c r="A15" s="2"/>
      <c r="B15" s="28" t="s">
        <v>11</v>
      </c>
      <c r="C15" s="97" t="s">
        <v>34</v>
      </c>
      <c r="D15" s="98"/>
      <c r="E15" s="29"/>
      <c r="F15" s="2"/>
    </row>
    <row r="16" spans="1:6" s="1" customFormat="1" x14ac:dyDescent="0.2">
      <c r="A16" s="2"/>
      <c r="B16" s="24" t="s">
        <v>12</v>
      </c>
      <c r="C16" s="97" t="s">
        <v>34</v>
      </c>
      <c r="D16" s="98"/>
      <c r="E16" s="29"/>
      <c r="F16" s="2"/>
    </row>
    <row r="17" spans="1:6" s="1" customFormat="1" x14ac:dyDescent="0.2">
      <c r="A17" s="2"/>
      <c r="B17" s="30" t="s">
        <v>13</v>
      </c>
      <c r="C17" s="99">
        <v>0</v>
      </c>
      <c r="D17" s="100"/>
      <c r="E17" s="31"/>
      <c r="F17" s="2"/>
    </row>
    <row r="18" spans="1:6" s="1" customFormat="1" ht="13.5" thickBot="1" x14ac:dyDescent="0.25">
      <c r="A18" s="2"/>
      <c r="B18" s="25" t="s">
        <v>14</v>
      </c>
      <c r="C18" s="75">
        <v>0</v>
      </c>
      <c r="D18" s="76"/>
      <c r="E18" s="32"/>
      <c r="F18" s="2"/>
    </row>
    <row r="19" spans="1:6" ht="13.5" thickBot="1" x14ac:dyDescent="0.25">
      <c r="A19" s="2"/>
      <c r="B19" s="22"/>
      <c r="C19" s="33"/>
      <c r="D19" s="33"/>
      <c r="E19" s="33"/>
      <c r="F19" s="2"/>
    </row>
    <row r="20" spans="1:6" ht="13.5" customHeight="1" thickBot="1" x14ac:dyDescent="0.25">
      <c r="A20" s="2"/>
      <c r="B20" s="34" t="s">
        <v>15</v>
      </c>
      <c r="C20" s="35"/>
      <c r="D20" s="36" t="s">
        <v>60</v>
      </c>
      <c r="E20" s="37" t="s">
        <v>61</v>
      </c>
      <c r="F20" s="2"/>
    </row>
    <row r="21" spans="1:6" ht="12.75" customHeight="1" thickBot="1" x14ac:dyDescent="0.25">
      <c r="A21" s="2"/>
      <c r="B21" s="63" t="s">
        <v>16</v>
      </c>
      <c r="C21" s="38"/>
      <c r="D21" s="39">
        <f>C17</f>
        <v>0</v>
      </c>
      <c r="E21" s="40">
        <f>C17*C18</f>
        <v>0</v>
      </c>
      <c r="F21" s="2"/>
    </row>
    <row r="22" spans="1:6" s="1" customFormat="1" ht="12.75" customHeight="1" thickBot="1" x14ac:dyDescent="0.25">
      <c r="A22" s="2"/>
      <c r="B22" s="41"/>
      <c r="C22" s="42"/>
      <c r="D22" s="42"/>
      <c r="E22" s="42"/>
      <c r="F22" s="2"/>
    </row>
    <row r="23" spans="1:6" x14ac:dyDescent="0.2">
      <c r="A23" s="2"/>
      <c r="B23" s="62" t="s">
        <v>17</v>
      </c>
      <c r="C23" s="43" t="s">
        <v>62</v>
      </c>
      <c r="D23" s="43" t="s">
        <v>63</v>
      </c>
      <c r="E23" s="44" t="s">
        <v>64</v>
      </c>
      <c r="F23" s="2"/>
    </row>
    <row r="24" spans="1:6" x14ac:dyDescent="0.2">
      <c r="A24" s="2"/>
      <c r="B24" s="24" t="s">
        <v>18</v>
      </c>
      <c r="C24" s="74">
        <v>5.2999999999999999E-2</v>
      </c>
      <c r="D24" s="10">
        <f>D21*C24</f>
        <v>0</v>
      </c>
      <c r="E24" s="11">
        <f>E21*C24</f>
        <v>0</v>
      </c>
      <c r="F24" s="2"/>
    </row>
    <row r="25" spans="1:6" x14ac:dyDescent="0.2">
      <c r="A25" s="2"/>
      <c r="B25" s="24" t="s">
        <v>19</v>
      </c>
      <c r="C25" s="9">
        <v>1.0999999999999999E-2</v>
      </c>
      <c r="D25" s="10">
        <f>D21*C25</f>
        <v>0</v>
      </c>
      <c r="E25" s="11">
        <f>E21*C25</f>
        <v>0</v>
      </c>
      <c r="F25" s="2"/>
    </row>
    <row r="26" spans="1:6" x14ac:dyDescent="0.2">
      <c r="A26" s="2"/>
      <c r="B26" s="24" t="s">
        <v>30</v>
      </c>
      <c r="C26" s="9">
        <f>MAX(D58:D83)</f>
        <v>0</v>
      </c>
      <c r="D26" s="10">
        <f>D21*C26</f>
        <v>0</v>
      </c>
      <c r="E26" s="11">
        <f>E21*C26</f>
        <v>0</v>
      </c>
      <c r="F26" s="2"/>
    </row>
    <row r="27" spans="1:6" x14ac:dyDescent="0.2">
      <c r="A27" s="2"/>
      <c r="B27" s="24" t="s">
        <v>32</v>
      </c>
      <c r="C27" s="45">
        <f>0.05*0.1055</f>
        <v>5.2750000000000002E-3</v>
      </c>
      <c r="D27" s="10">
        <f>D21*C27</f>
        <v>0</v>
      </c>
      <c r="E27" s="11">
        <f>E21*C27</f>
        <v>0</v>
      </c>
      <c r="F27" s="2"/>
    </row>
    <row r="28" spans="1:6" s="1" customFormat="1" x14ac:dyDescent="0.2">
      <c r="A28" s="2"/>
      <c r="B28" s="46" t="s">
        <v>20</v>
      </c>
      <c r="C28" s="61"/>
      <c r="D28" s="10" t="str">
        <f>IF(C28="","",D21*C28)</f>
        <v/>
      </c>
      <c r="E28" s="47" t="str">
        <f>IF(C28="","",E21*C28)</f>
        <v/>
      </c>
      <c r="F28" s="2"/>
    </row>
    <row r="29" spans="1:6" x14ac:dyDescent="0.2">
      <c r="A29" s="2"/>
      <c r="B29" s="24" t="s">
        <v>28</v>
      </c>
      <c r="C29" s="61"/>
      <c r="D29" s="10" t="str">
        <f>IF(C29="","",D21*C29)</f>
        <v/>
      </c>
      <c r="E29" s="47" t="str">
        <f>IF(C29="","",E21*C29)</f>
        <v/>
      </c>
      <c r="F29" s="2"/>
    </row>
    <row r="30" spans="1:6" ht="25.5" customHeight="1" x14ac:dyDescent="0.2">
      <c r="A30" s="2"/>
      <c r="B30" s="64" t="s">
        <v>21</v>
      </c>
      <c r="C30" s="48">
        <f>SUM(C24:C29)</f>
        <v>6.9275000000000003E-2</v>
      </c>
      <c r="D30" s="49">
        <f>SUM(D24:D29)</f>
        <v>0</v>
      </c>
      <c r="E30" s="50">
        <f>SUM(E24:E29)</f>
        <v>0</v>
      </c>
      <c r="F30" s="2"/>
    </row>
    <row r="31" spans="1:6" x14ac:dyDescent="0.2">
      <c r="A31" s="2"/>
      <c r="B31" s="51"/>
      <c r="C31" s="52"/>
      <c r="D31" s="52"/>
      <c r="E31" s="53"/>
      <c r="F31" s="2"/>
    </row>
    <row r="32" spans="1:6" ht="26.25" thickBot="1" x14ac:dyDescent="0.25">
      <c r="A32" s="2"/>
      <c r="B32" s="65" t="s">
        <v>68</v>
      </c>
      <c r="C32" s="54"/>
      <c r="D32" s="54">
        <f>SUM(D24:D29)+D21</f>
        <v>0</v>
      </c>
      <c r="E32" s="55">
        <f>SUM(E24:E29)+E21</f>
        <v>0</v>
      </c>
      <c r="F32" s="2"/>
    </row>
    <row r="33" spans="1:6" s="1" customFormat="1" ht="13.5" thickBot="1" x14ac:dyDescent="0.25">
      <c r="A33" s="2"/>
      <c r="B33" s="22"/>
      <c r="C33" s="33"/>
      <c r="D33" s="33"/>
      <c r="E33" s="33"/>
      <c r="F33" s="2"/>
    </row>
    <row r="34" spans="1:6" x14ac:dyDescent="0.2">
      <c r="A34" s="2"/>
      <c r="B34" s="62" t="s">
        <v>22</v>
      </c>
      <c r="C34" s="43" t="s">
        <v>62</v>
      </c>
      <c r="D34" s="43" t="s">
        <v>65</v>
      </c>
      <c r="E34" s="44" t="s">
        <v>66</v>
      </c>
      <c r="F34" s="2"/>
    </row>
    <row r="35" spans="1:6" x14ac:dyDescent="0.2">
      <c r="A35" s="2"/>
      <c r="B35" s="24" t="s">
        <v>18</v>
      </c>
      <c r="C35" s="74">
        <v>5.2999999999999999E-2</v>
      </c>
      <c r="D35" s="10">
        <f>D21*C35</f>
        <v>0</v>
      </c>
      <c r="E35" s="11">
        <f>E21*C35</f>
        <v>0</v>
      </c>
      <c r="F35" s="2"/>
    </row>
    <row r="36" spans="1:6" x14ac:dyDescent="0.2">
      <c r="A36" s="2"/>
      <c r="B36" s="24" t="s">
        <v>19</v>
      </c>
      <c r="C36" s="9">
        <v>1.0999999999999999E-2</v>
      </c>
      <c r="D36" s="10">
        <f>D21*C36</f>
        <v>0</v>
      </c>
      <c r="E36" s="11">
        <f>E21*C36</f>
        <v>0</v>
      </c>
      <c r="F36" s="2"/>
    </row>
    <row r="37" spans="1:6" s="1" customFormat="1" x14ac:dyDescent="0.2">
      <c r="A37" s="2"/>
      <c r="B37" s="46" t="s">
        <v>20</v>
      </c>
      <c r="C37" s="61"/>
      <c r="D37" s="10" t="str">
        <f>IF(C37="","",D21*C37)</f>
        <v/>
      </c>
      <c r="E37" s="47" t="str">
        <f>IF(C37="","",E21*C37)</f>
        <v/>
      </c>
      <c r="F37" s="2"/>
    </row>
    <row r="38" spans="1:6" s="1" customFormat="1" x14ac:dyDescent="0.2">
      <c r="A38" s="2"/>
      <c r="B38" s="46" t="s">
        <v>29</v>
      </c>
      <c r="C38" s="61"/>
      <c r="D38" s="10" t="str">
        <f>IF(C38="","",C21*C38)</f>
        <v/>
      </c>
      <c r="E38" s="47" t="str">
        <f>IF(C38="","",E21*C38)</f>
        <v/>
      </c>
      <c r="F38" s="2"/>
    </row>
    <row r="39" spans="1:6" x14ac:dyDescent="0.2">
      <c r="A39" s="2"/>
      <c r="B39" s="24" t="str">
        <f>IF(C16=B87,"Impôt à la source","")</f>
        <v/>
      </c>
      <c r="C39" s="9" t="str">
        <f>IF(C16=B87,0.05,"")</f>
        <v/>
      </c>
      <c r="D39" s="10" t="str">
        <f>IF(C16=B87,D21*C39,"")</f>
        <v/>
      </c>
      <c r="E39" s="11" t="str">
        <f>IF(C16=B87,E21*C39,"")</f>
        <v/>
      </c>
      <c r="F39" s="2"/>
    </row>
    <row r="40" spans="1:6" x14ac:dyDescent="0.2">
      <c r="A40" s="2"/>
      <c r="B40" s="24" t="str">
        <f>IF(C16=B89,"Impôt à la source","")</f>
        <v/>
      </c>
      <c r="C40" s="66"/>
      <c r="D40" s="10" t="str">
        <f>IF(C40="","",D21*C40)</f>
        <v/>
      </c>
      <c r="E40" s="11" t="str">
        <f>IF(C40="","",E21*C40)</f>
        <v/>
      </c>
      <c r="F40" s="2"/>
    </row>
    <row r="41" spans="1:6" s="1" customFormat="1" x14ac:dyDescent="0.2">
      <c r="A41" s="2"/>
      <c r="B41" s="30" t="str">
        <f>IF(C15=B81,"CAF","")</f>
        <v/>
      </c>
      <c r="C41" s="60" t="str">
        <f>IF(C15=B81,0.0017,"")</f>
        <v/>
      </c>
      <c r="D41" s="14" t="str">
        <f>IF(C15=B81,D21*C41,"")</f>
        <v/>
      </c>
      <c r="E41" s="15" t="str">
        <f>IF(C15=B81,E21*C41,"")</f>
        <v/>
      </c>
      <c r="F41" s="2"/>
    </row>
    <row r="42" spans="1:6" ht="26.25" customHeight="1" x14ac:dyDescent="0.2">
      <c r="A42" s="2"/>
      <c r="B42" s="64" t="s">
        <v>23</v>
      </c>
      <c r="C42" s="48">
        <f>SUM(C35:C41)</f>
        <v>6.4000000000000001E-2</v>
      </c>
      <c r="D42" s="49">
        <f>SUM(D35:D41)</f>
        <v>0</v>
      </c>
      <c r="E42" s="50">
        <f>SUM(E35:E41)</f>
        <v>0</v>
      </c>
      <c r="F42" s="2"/>
    </row>
    <row r="43" spans="1:6" x14ac:dyDescent="0.2">
      <c r="A43" s="2"/>
      <c r="B43" s="56"/>
      <c r="C43" s="57"/>
      <c r="D43" s="57"/>
      <c r="E43" s="58"/>
      <c r="F43" s="2"/>
    </row>
    <row r="44" spans="1:6" ht="13.5" customHeight="1" thickBot="1" x14ac:dyDescent="0.25">
      <c r="A44" s="2"/>
      <c r="B44" s="65" t="s">
        <v>24</v>
      </c>
      <c r="C44" s="54"/>
      <c r="D44" s="54">
        <f>D21-D42</f>
        <v>0</v>
      </c>
      <c r="E44" s="55">
        <f>E21-E42</f>
        <v>0</v>
      </c>
      <c r="F44" s="2"/>
    </row>
    <row r="45" spans="1:6" ht="13.5" thickBot="1" x14ac:dyDescent="0.25">
      <c r="A45" s="2"/>
      <c r="B45" s="59"/>
      <c r="C45" s="59"/>
      <c r="D45" s="59"/>
      <c r="E45" s="59"/>
      <c r="F45" s="2"/>
    </row>
    <row r="46" spans="1:6" s="1" customFormat="1" x14ac:dyDescent="0.2">
      <c r="A46" s="2"/>
      <c r="B46" s="5" t="s">
        <v>25</v>
      </c>
      <c r="C46" s="6"/>
      <c r="D46" s="6" t="s">
        <v>63</v>
      </c>
      <c r="E46" s="7" t="s">
        <v>67</v>
      </c>
      <c r="F46" s="2"/>
    </row>
    <row r="47" spans="1:6" s="1" customFormat="1" ht="25.5" x14ac:dyDescent="0.2">
      <c r="A47" s="2"/>
      <c r="B47" s="8" t="s">
        <v>26</v>
      </c>
      <c r="C47" s="9"/>
      <c r="D47" s="10">
        <f>IF(D39="",D24+D25+D27+D35+D36,D24+D25+D27+D35+D36+D39)</f>
        <v>0</v>
      </c>
      <c r="E47" s="11">
        <f>IF(E39="",E24+E25+E27+E35+E36,E24+E25+E27+E35+E36+E39)</f>
        <v>0</v>
      </c>
      <c r="F47" s="2"/>
    </row>
    <row r="48" spans="1:6" x14ac:dyDescent="0.2">
      <c r="A48" s="2"/>
      <c r="B48" s="8" t="s">
        <v>31</v>
      </c>
      <c r="C48" s="9"/>
      <c r="D48" s="10">
        <f>IF(D41="",D26,D26+D41)</f>
        <v>0</v>
      </c>
      <c r="E48" s="11">
        <f>IF(E41="",E26,E26+E41)</f>
        <v>0</v>
      </c>
      <c r="F48" s="2"/>
    </row>
    <row r="49" spans="1:6" x14ac:dyDescent="0.2">
      <c r="A49" s="2"/>
      <c r="B49" s="8" t="str">
        <f>IF(AND(D28="",E28="",D37="",E37=""),"","Primes aux assureurs IJ")</f>
        <v/>
      </c>
      <c r="C49" s="4"/>
      <c r="D49" s="10" t="str">
        <f>IF(AND(D28="",D37=""),"",IF(D28="",D37,IF(D37="",D28,D28+D37)))</f>
        <v/>
      </c>
      <c r="E49" s="11" t="str">
        <f>IF(AND(E28="",E37=""),"",IF(E28="",E37,IF(E37="",E28,E28+E37)))</f>
        <v/>
      </c>
      <c r="F49" s="2"/>
    </row>
    <row r="50" spans="1:6" ht="26.25" customHeight="1" x14ac:dyDescent="0.2">
      <c r="A50" s="2"/>
      <c r="B50" s="12" t="str">
        <f>IF(AND(C29="",E29="",C38="",E38=""),"","Primes aux assureurs-accidents")</f>
        <v/>
      </c>
      <c r="C50" s="13"/>
      <c r="D50" s="14" t="str">
        <f>IF(AND(D29="",D38=""),"",IF(D29="",D38,IF(D38="",D29,D29+D38)))</f>
        <v/>
      </c>
      <c r="E50" s="15" t="str">
        <f>IF(AND(E29="",E38=""),"",IF(E29="",E38,IF(E38="",E29,E29+E38)))</f>
        <v/>
      </c>
      <c r="F50" s="2"/>
    </row>
    <row r="51" spans="1:6" ht="13.5" thickBot="1" x14ac:dyDescent="0.25">
      <c r="A51" s="2"/>
      <c r="B51" s="16" t="str">
        <f>IF(D51="","","Impôt à la source au fisc")</f>
        <v/>
      </c>
      <c r="C51" s="17"/>
      <c r="D51" s="18" t="str">
        <f>IF(D40="","",D40)</f>
        <v/>
      </c>
      <c r="E51" s="19" t="str">
        <f>IF(E40="","",E40)</f>
        <v/>
      </c>
      <c r="F51" s="2"/>
    </row>
    <row r="52" spans="1:6" x14ac:dyDescent="0.2">
      <c r="A52" s="2"/>
      <c r="B52" s="2"/>
      <c r="C52" s="2"/>
      <c r="D52" s="2"/>
      <c r="E52" s="2"/>
      <c r="F52" s="2"/>
    </row>
    <row r="53" spans="1:6" s="68" customFormat="1" x14ac:dyDescent="0.2">
      <c r="A53" s="67"/>
      <c r="B53" s="67"/>
      <c r="C53" s="67"/>
      <c r="D53" s="67"/>
      <c r="E53" s="67"/>
      <c r="F53" s="67"/>
    </row>
    <row r="54" spans="1:6" s="68" customFormat="1" x14ac:dyDescent="0.2">
      <c r="A54" s="67"/>
      <c r="B54" s="67"/>
      <c r="C54" s="67"/>
      <c r="D54" s="67"/>
      <c r="E54" s="67"/>
      <c r="F54" s="67"/>
    </row>
    <row r="55" spans="1:6" s="68" customFormat="1" hidden="1" x14ac:dyDescent="0.2">
      <c r="A55" s="69"/>
      <c r="B55" s="69"/>
      <c r="C55" s="69"/>
      <c r="D55" s="69"/>
      <c r="E55" s="69"/>
      <c r="F55" s="69"/>
    </row>
    <row r="56" spans="1:6" s="68" customFormat="1" hidden="1" x14ac:dyDescent="0.2">
      <c r="A56" s="69"/>
      <c r="B56" s="70" t="s">
        <v>9</v>
      </c>
      <c r="C56" s="71"/>
      <c r="D56" s="71"/>
      <c r="E56" s="69"/>
      <c r="F56" s="69"/>
    </row>
    <row r="57" spans="1:6" s="68" customFormat="1" hidden="1" x14ac:dyDescent="0.2">
      <c r="A57" s="69"/>
      <c r="B57" s="71" t="s">
        <v>34</v>
      </c>
      <c r="C57" s="71">
        <v>0</v>
      </c>
      <c r="D57" s="71">
        <f t="shared" ref="D57:D83" si="0">IF($C$15=B57,C57,"")</f>
        <v>0</v>
      </c>
      <c r="E57" s="69" t="str">
        <f>IF($E$19=B57,C57,"")</f>
        <v/>
      </c>
      <c r="F57" s="69"/>
    </row>
    <row r="58" spans="1:6" s="68" customFormat="1" hidden="1" x14ac:dyDescent="0.2">
      <c r="A58" s="69"/>
      <c r="B58" s="71" t="s">
        <v>35</v>
      </c>
      <c r="C58" s="73">
        <v>1.4500000000000001E-2</v>
      </c>
      <c r="D58" s="71" t="str">
        <f t="shared" si="0"/>
        <v/>
      </c>
      <c r="E58" s="69"/>
      <c r="F58" s="69"/>
    </row>
    <row r="59" spans="1:6" s="68" customFormat="1" hidden="1" x14ac:dyDescent="0.2">
      <c r="A59" s="69"/>
      <c r="B59" s="71" t="s">
        <v>36</v>
      </c>
      <c r="C59" s="73">
        <v>1.6E-2</v>
      </c>
      <c r="D59" s="71" t="str">
        <f t="shared" si="0"/>
        <v/>
      </c>
      <c r="E59" s="69"/>
      <c r="F59" s="69"/>
    </row>
    <row r="60" spans="1:6" s="68" customFormat="1" hidden="1" x14ac:dyDescent="0.2">
      <c r="A60" s="69"/>
      <c r="B60" s="71" t="s">
        <v>37</v>
      </c>
      <c r="C60" s="73">
        <v>1.7999999999999999E-2</v>
      </c>
      <c r="D60" s="71" t="str">
        <f t="shared" si="0"/>
        <v/>
      </c>
      <c r="E60" s="69"/>
      <c r="F60" s="69"/>
    </row>
    <row r="61" spans="1:6" s="68" customFormat="1" hidden="1" x14ac:dyDescent="0.2">
      <c r="A61" s="69"/>
      <c r="B61" s="71" t="s">
        <v>38</v>
      </c>
      <c r="C61" s="73">
        <v>1.2500000000000001E-2</v>
      </c>
      <c r="D61" s="71" t="str">
        <f t="shared" si="0"/>
        <v/>
      </c>
      <c r="E61" s="69"/>
      <c r="F61" s="69"/>
    </row>
    <row r="62" spans="1:6" s="68" customFormat="1" hidden="1" x14ac:dyDescent="0.2">
      <c r="A62" s="69"/>
      <c r="B62" s="71" t="s">
        <v>39</v>
      </c>
      <c r="C62" s="73">
        <v>1.6500000000000001E-2</v>
      </c>
      <c r="D62" s="71" t="str">
        <f>IF($C$15=B62,C62,"")</f>
        <v/>
      </c>
      <c r="E62" s="69"/>
      <c r="F62" s="69"/>
    </row>
    <row r="63" spans="1:6" s="68" customFormat="1" hidden="1" x14ac:dyDescent="0.2">
      <c r="A63" s="69"/>
      <c r="B63" s="71" t="s">
        <v>40</v>
      </c>
      <c r="C63" s="73">
        <v>1.4999999999999999E-2</v>
      </c>
      <c r="D63" s="71" t="str">
        <f t="shared" si="0"/>
        <v/>
      </c>
      <c r="E63" s="69"/>
      <c r="F63" s="69"/>
    </row>
    <row r="64" spans="1:6" s="68" customFormat="1" hidden="1" x14ac:dyDescent="0.2">
      <c r="A64" s="69"/>
      <c r="B64" s="71" t="s">
        <v>41</v>
      </c>
      <c r="C64" s="73">
        <v>2.4799999999999999E-2</v>
      </c>
      <c r="D64" s="71" t="str">
        <f t="shared" si="0"/>
        <v/>
      </c>
      <c r="E64" s="69"/>
      <c r="F64" s="69"/>
    </row>
    <row r="65" spans="1:6" s="68" customFormat="1" hidden="1" x14ac:dyDescent="0.2">
      <c r="A65" s="69"/>
      <c r="B65" s="71" t="s">
        <v>42</v>
      </c>
      <c r="C65" s="73">
        <v>2.2800000000000001E-2</v>
      </c>
      <c r="D65" s="71" t="str">
        <f t="shared" si="0"/>
        <v/>
      </c>
      <c r="E65" s="69"/>
      <c r="F65" s="69"/>
    </row>
    <row r="66" spans="1:6" s="68" customFormat="1" hidden="1" x14ac:dyDescent="0.2">
      <c r="A66" s="69"/>
      <c r="B66" s="71" t="s">
        <v>43</v>
      </c>
      <c r="C66" s="73">
        <v>1.4E-2</v>
      </c>
      <c r="D66" s="71" t="str">
        <f t="shared" si="0"/>
        <v/>
      </c>
      <c r="E66" s="69"/>
      <c r="F66" s="69"/>
    </row>
    <row r="67" spans="1:6" s="68" customFormat="1" hidden="1" x14ac:dyDescent="0.2">
      <c r="A67" s="69"/>
      <c r="B67" s="71" t="s">
        <v>44</v>
      </c>
      <c r="C67" s="73">
        <v>1.6E-2</v>
      </c>
      <c r="D67" s="71" t="str">
        <f t="shared" si="0"/>
        <v/>
      </c>
      <c r="E67" s="69"/>
      <c r="F67" s="69"/>
    </row>
    <row r="68" spans="1:6" s="68" customFormat="1" hidden="1" x14ac:dyDescent="0.2">
      <c r="A68" s="69"/>
      <c r="B68" s="71" t="s">
        <v>1</v>
      </c>
      <c r="C68" s="73">
        <v>2.75E-2</v>
      </c>
      <c r="D68" s="71" t="str">
        <f t="shared" si="0"/>
        <v/>
      </c>
      <c r="E68" s="69"/>
      <c r="F68" s="69"/>
    </row>
    <row r="69" spans="1:6" s="68" customFormat="1" hidden="1" x14ac:dyDescent="0.2">
      <c r="A69" s="69"/>
      <c r="B69" s="71" t="s">
        <v>45</v>
      </c>
      <c r="C69" s="73">
        <v>1.35E-2</v>
      </c>
      <c r="D69" s="71" t="str">
        <f t="shared" si="0"/>
        <v/>
      </c>
      <c r="E69" s="69"/>
      <c r="F69" s="69"/>
    </row>
    <row r="70" spans="1:6" s="68" customFormat="1" hidden="1" x14ac:dyDescent="0.2">
      <c r="A70" s="69"/>
      <c r="B70" s="71" t="s">
        <v>46</v>
      </c>
      <c r="C70" s="73">
        <v>1.9E-2</v>
      </c>
      <c r="D70" s="71" t="str">
        <f t="shared" si="0"/>
        <v/>
      </c>
      <c r="E70" s="69"/>
      <c r="F70" s="69"/>
    </row>
    <row r="71" spans="1:6" s="68" customFormat="1" hidden="1" x14ac:dyDescent="0.2">
      <c r="A71" s="69"/>
      <c r="B71" s="71" t="s">
        <v>47</v>
      </c>
      <c r="C71" s="73">
        <v>1.4999999999999999E-2</v>
      </c>
      <c r="D71" s="71" t="str">
        <f t="shared" si="0"/>
        <v/>
      </c>
      <c r="E71" s="69"/>
      <c r="F71" s="69"/>
    </row>
    <row r="72" spans="1:6" s="68" customFormat="1" hidden="1" x14ac:dyDescent="0.2">
      <c r="A72" s="69"/>
      <c r="B72" s="71" t="s">
        <v>48</v>
      </c>
      <c r="C72" s="73">
        <v>1.4E-2</v>
      </c>
      <c r="D72" s="71" t="str">
        <f t="shared" si="0"/>
        <v/>
      </c>
      <c r="E72" s="69"/>
      <c r="F72" s="69"/>
    </row>
    <row r="73" spans="1:6" s="68" customFormat="1" hidden="1" x14ac:dyDescent="0.2">
      <c r="A73" s="69"/>
      <c r="B73" s="71" t="s">
        <v>49</v>
      </c>
      <c r="C73" s="73">
        <v>1.7999999999999999E-2</v>
      </c>
      <c r="D73" s="71" t="str">
        <f t="shared" si="0"/>
        <v/>
      </c>
      <c r="E73" s="69"/>
      <c r="F73" s="69"/>
    </row>
    <row r="74" spans="1:6" s="68" customFormat="1" hidden="1" x14ac:dyDescent="0.2">
      <c r="A74" s="69"/>
      <c r="B74" s="71" t="s">
        <v>50</v>
      </c>
      <c r="C74" s="73">
        <v>1.2500000000000001E-2</v>
      </c>
      <c r="D74" s="71" t="str">
        <f t="shared" si="0"/>
        <v/>
      </c>
      <c r="E74" s="69"/>
      <c r="F74" s="69"/>
    </row>
    <row r="75" spans="1:6" s="68" customFormat="1" hidden="1" x14ac:dyDescent="0.2">
      <c r="A75" s="69"/>
      <c r="B75" s="71" t="s">
        <v>51</v>
      </c>
      <c r="C75" s="73">
        <v>1.2999999999999999E-2</v>
      </c>
      <c r="D75" s="71" t="str">
        <f t="shared" si="0"/>
        <v/>
      </c>
      <c r="E75" s="69"/>
      <c r="F75" s="69"/>
    </row>
    <row r="76" spans="1:6" s="68" customFormat="1" hidden="1" x14ac:dyDescent="0.2">
      <c r="A76" s="69"/>
      <c r="B76" s="71" t="s">
        <v>0</v>
      </c>
      <c r="C76" s="73">
        <v>1.2999999999999999E-2</v>
      </c>
      <c r="D76" s="71" t="str">
        <f t="shared" si="0"/>
        <v/>
      </c>
      <c r="E76" s="69"/>
      <c r="F76" s="69"/>
    </row>
    <row r="77" spans="1:6" s="68" customFormat="1" hidden="1" x14ac:dyDescent="0.2">
      <c r="A77" s="69"/>
      <c r="B77" s="71" t="s">
        <v>2</v>
      </c>
      <c r="C77" s="73">
        <v>1.7000000000000001E-2</v>
      </c>
      <c r="D77" s="71" t="str">
        <f t="shared" si="0"/>
        <v/>
      </c>
      <c r="E77" s="69"/>
      <c r="F77" s="69"/>
    </row>
    <row r="78" spans="1:6" s="68" customFormat="1" hidden="1" x14ac:dyDescent="0.2">
      <c r="A78" s="69"/>
      <c r="B78" s="71" t="s">
        <v>52</v>
      </c>
      <c r="C78" s="73">
        <v>1.4999999999999999E-2</v>
      </c>
      <c r="D78" s="71" t="str">
        <f t="shared" si="0"/>
        <v/>
      </c>
      <c r="E78" s="69"/>
      <c r="F78" s="69"/>
    </row>
    <row r="79" spans="1:6" s="68" customFormat="1" hidden="1" x14ac:dyDescent="0.2">
      <c r="A79" s="69"/>
      <c r="B79" s="71" t="s">
        <v>3</v>
      </c>
      <c r="C79" s="73">
        <v>2.1000000000000001E-2</v>
      </c>
      <c r="D79" s="71" t="str">
        <f t="shared" si="0"/>
        <v/>
      </c>
      <c r="E79" s="69"/>
      <c r="F79" s="69"/>
    </row>
    <row r="80" spans="1:6" s="68" customFormat="1" hidden="1" x14ac:dyDescent="0.2">
      <c r="A80" s="69"/>
      <c r="B80" s="71" t="s">
        <v>53</v>
      </c>
      <c r="C80" s="73">
        <v>2.4799999999999999E-2</v>
      </c>
      <c r="D80" s="71" t="str">
        <f t="shared" si="0"/>
        <v/>
      </c>
      <c r="E80" s="69"/>
      <c r="F80" s="69"/>
    </row>
    <row r="81" spans="1:7" s="68" customFormat="1" hidden="1" x14ac:dyDescent="0.2">
      <c r="A81" s="69"/>
      <c r="B81" s="71" t="s">
        <v>54</v>
      </c>
      <c r="C81" s="73">
        <v>2.5000000000000001E-2</v>
      </c>
      <c r="D81" s="71" t="str">
        <f t="shared" si="0"/>
        <v/>
      </c>
      <c r="E81" s="69"/>
      <c r="F81" s="69"/>
    </row>
    <row r="82" spans="1:7" s="68" customFormat="1" hidden="1" x14ac:dyDescent="0.2">
      <c r="A82" s="69"/>
      <c r="B82" s="71" t="s">
        <v>55</v>
      </c>
      <c r="C82" s="73">
        <v>1.6E-2</v>
      </c>
      <c r="D82" s="71" t="str">
        <f t="shared" si="0"/>
        <v/>
      </c>
      <c r="E82" s="69"/>
      <c r="F82" s="69"/>
    </row>
    <row r="83" spans="1:7" s="68" customFormat="1" hidden="1" x14ac:dyDescent="0.2">
      <c r="A83" s="69"/>
      <c r="B83" s="71" t="s">
        <v>56</v>
      </c>
      <c r="C83" s="73">
        <v>1.025E-2</v>
      </c>
      <c r="D83" s="71" t="str">
        <f t="shared" si="0"/>
        <v/>
      </c>
      <c r="E83" s="69"/>
      <c r="F83" s="69"/>
    </row>
    <row r="84" spans="1:7" s="68" customFormat="1" hidden="1" x14ac:dyDescent="0.2">
      <c r="A84" s="69"/>
      <c r="B84" s="71"/>
      <c r="C84" s="71"/>
      <c r="E84" s="69"/>
      <c r="F84" s="69"/>
    </row>
    <row r="85" spans="1:7" s="68" customFormat="1" hidden="1" x14ac:dyDescent="0.2">
      <c r="A85" s="69"/>
      <c r="B85" s="72" t="s">
        <v>12</v>
      </c>
      <c r="C85" s="71"/>
      <c r="D85" s="71"/>
      <c r="E85" s="69"/>
      <c r="F85" s="69"/>
    </row>
    <row r="86" spans="1:7" s="68" customFormat="1" hidden="1" x14ac:dyDescent="0.2">
      <c r="A86" s="69"/>
      <c r="B86" s="67" t="s">
        <v>34</v>
      </c>
      <c r="C86" s="71"/>
      <c r="D86" s="71"/>
      <c r="E86" s="69"/>
      <c r="F86" s="69"/>
    </row>
    <row r="87" spans="1:7" s="68" customFormat="1" hidden="1" x14ac:dyDescent="0.2">
      <c r="A87" s="69"/>
      <c r="B87" s="67" t="s">
        <v>57</v>
      </c>
      <c r="C87" s="71"/>
      <c r="D87" s="71"/>
      <c r="E87" s="69"/>
      <c r="F87" s="69"/>
    </row>
    <row r="88" spans="1:7" s="68" customFormat="1" hidden="1" x14ac:dyDescent="0.2">
      <c r="A88" s="69"/>
      <c r="B88" s="67" t="s">
        <v>58</v>
      </c>
      <c r="C88" s="71"/>
      <c r="D88" s="71"/>
      <c r="E88" s="69"/>
      <c r="F88" s="69"/>
    </row>
    <row r="89" spans="1:7" s="68" customFormat="1" hidden="1" x14ac:dyDescent="0.2">
      <c r="A89" s="69"/>
      <c r="B89" s="67" t="s">
        <v>59</v>
      </c>
      <c r="C89" s="71"/>
      <c r="E89" s="69"/>
      <c r="F89" s="69"/>
    </row>
    <row r="90" spans="1:7" s="68" customFormat="1" hidden="1" x14ac:dyDescent="0.2">
      <c r="A90" s="69"/>
      <c r="B90" s="71"/>
      <c r="C90" s="71"/>
      <c r="D90" s="71"/>
      <c r="E90" s="71"/>
      <c r="F90" s="71"/>
    </row>
    <row r="91" spans="1:7" s="68" customFormat="1" x14ac:dyDescent="0.2"/>
    <row r="92" spans="1:7" s="68" customFormat="1" x14ac:dyDescent="0.2"/>
    <row r="93" spans="1:7" x14ac:dyDescent="0.2">
      <c r="A93" s="1"/>
      <c r="B93" s="1"/>
      <c r="C93" s="1"/>
      <c r="D93" s="1"/>
      <c r="E93" s="1"/>
      <c r="F93" s="1"/>
      <c r="G93" s="1"/>
    </row>
    <row r="94" spans="1:7" x14ac:dyDescent="0.2">
      <c r="A94" s="1"/>
      <c r="B94" s="1"/>
      <c r="C94" s="1"/>
      <c r="D94" s="1"/>
      <c r="E94" s="1"/>
      <c r="F94" s="1"/>
      <c r="G94" s="1"/>
    </row>
    <row r="95" spans="1:7" x14ac:dyDescent="0.2">
      <c r="A95" s="1"/>
      <c r="B95" s="1"/>
      <c r="C95" s="1"/>
      <c r="D95" s="1"/>
      <c r="E95" s="1"/>
      <c r="F95" s="1"/>
      <c r="G95" s="1"/>
    </row>
    <row r="96" spans="1:7" x14ac:dyDescent="0.2">
      <c r="A96" s="1"/>
      <c r="B96" s="1"/>
      <c r="C96" s="1"/>
      <c r="D96" s="1"/>
      <c r="E96" s="1"/>
      <c r="F96" s="1"/>
      <c r="G96" s="1"/>
    </row>
    <row r="97" spans="1:7" x14ac:dyDescent="0.2">
      <c r="A97" s="1"/>
      <c r="B97" s="1"/>
      <c r="C97" s="1"/>
      <c r="D97" s="1"/>
      <c r="E97" s="1"/>
      <c r="F97" s="1"/>
      <c r="G97" s="1"/>
    </row>
    <row r="98" spans="1:7" x14ac:dyDescent="0.2">
      <c r="A98" s="1"/>
      <c r="B98" s="1"/>
      <c r="C98" s="1"/>
      <c r="D98" s="1"/>
      <c r="E98" s="1"/>
      <c r="F98" s="1"/>
      <c r="G98" s="1"/>
    </row>
    <row r="99" spans="1:7" x14ac:dyDescent="0.2">
      <c r="A99" s="1"/>
      <c r="B99" s="1"/>
      <c r="C99" s="1"/>
      <c r="D99" s="1"/>
      <c r="E99" s="1"/>
      <c r="F99" s="1"/>
      <c r="G99" s="1"/>
    </row>
    <row r="100" spans="1:7" x14ac:dyDescent="0.2">
      <c r="A100" s="1"/>
      <c r="B100" s="1"/>
      <c r="C100" s="1"/>
      <c r="D100" s="1"/>
      <c r="E100" s="1"/>
      <c r="F100" s="1"/>
      <c r="G100" s="1"/>
    </row>
    <row r="101" spans="1:7" x14ac:dyDescent="0.2">
      <c r="A101" s="1"/>
      <c r="B101" s="1"/>
      <c r="C101" s="1"/>
      <c r="D101" s="1"/>
      <c r="E101" s="1"/>
      <c r="F101" s="1"/>
      <c r="G101" s="1"/>
    </row>
    <row r="102" spans="1:7" x14ac:dyDescent="0.2">
      <c r="A102" s="1"/>
      <c r="B102" s="1"/>
      <c r="C102" s="1"/>
      <c r="D102" s="1"/>
      <c r="E102" s="1"/>
      <c r="F102" s="1"/>
      <c r="G102" s="1"/>
    </row>
    <row r="103" spans="1:7" x14ac:dyDescent="0.2">
      <c r="A103" s="1"/>
      <c r="B103" s="1"/>
      <c r="C103" s="1"/>
      <c r="D103" s="1"/>
      <c r="E103" s="1"/>
      <c r="F103" s="1"/>
      <c r="G103" s="1"/>
    </row>
    <row r="104" spans="1:7" x14ac:dyDescent="0.2">
      <c r="A104" s="1"/>
      <c r="B104" s="1"/>
      <c r="C104" s="1"/>
      <c r="D104" s="1"/>
      <c r="E104" s="1"/>
      <c r="F104" s="1"/>
      <c r="G104" s="1"/>
    </row>
    <row r="105" spans="1:7" x14ac:dyDescent="0.2">
      <c r="A105" s="1"/>
      <c r="B105" s="1"/>
      <c r="C105" s="1"/>
      <c r="D105" s="1"/>
      <c r="E105" s="1"/>
      <c r="F105" s="1"/>
      <c r="G105" s="1"/>
    </row>
    <row r="106" spans="1:7" x14ac:dyDescent="0.2">
      <c r="A106" s="1"/>
      <c r="B106" s="1"/>
      <c r="C106" s="1"/>
      <c r="D106" s="1"/>
      <c r="E106" s="1"/>
      <c r="F106" s="1"/>
      <c r="G106" s="1"/>
    </row>
    <row r="107" spans="1:7" x14ac:dyDescent="0.2">
      <c r="A107" s="1"/>
      <c r="B107" s="1"/>
      <c r="C107" s="1"/>
      <c r="D107" s="1"/>
      <c r="E107" s="1"/>
      <c r="F107" s="1"/>
      <c r="G107" s="1"/>
    </row>
    <row r="108" spans="1:7" x14ac:dyDescent="0.2">
      <c r="A108" s="1"/>
      <c r="B108" s="1"/>
      <c r="C108" s="1"/>
      <c r="D108" s="1"/>
      <c r="E108" s="1"/>
      <c r="F108" s="1"/>
      <c r="G108" s="1"/>
    </row>
    <row r="109" spans="1:7" x14ac:dyDescent="0.2">
      <c r="A109" s="1"/>
      <c r="B109" s="1"/>
      <c r="C109" s="1"/>
      <c r="D109" s="1"/>
      <c r="E109" s="1"/>
      <c r="F109" s="1"/>
      <c r="G109" s="1"/>
    </row>
    <row r="110" spans="1:7" x14ac:dyDescent="0.2">
      <c r="A110" s="1"/>
      <c r="B110" s="1"/>
      <c r="C110" s="1"/>
      <c r="D110" s="1"/>
      <c r="E110" s="1"/>
      <c r="F110" s="1"/>
      <c r="G110" s="1"/>
    </row>
    <row r="111" spans="1:7" x14ac:dyDescent="0.2">
      <c r="A111" s="1"/>
      <c r="B111" s="1"/>
      <c r="C111" s="1"/>
      <c r="D111" s="1"/>
      <c r="E111" s="1"/>
      <c r="F111" s="1"/>
      <c r="G111" s="1"/>
    </row>
    <row r="112" spans="1:7" x14ac:dyDescent="0.2">
      <c r="A112" s="1"/>
      <c r="B112" s="1"/>
      <c r="C112" s="1"/>
      <c r="D112" s="1"/>
      <c r="E112" s="1"/>
      <c r="F112" s="1"/>
      <c r="G112" s="1"/>
    </row>
    <row r="113" spans="1:7" x14ac:dyDescent="0.2">
      <c r="A113" s="1"/>
      <c r="B113" s="1"/>
      <c r="C113" s="1"/>
      <c r="D113" s="1"/>
      <c r="E113" s="1"/>
      <c r="F113" s="1"/>
      <c r="G113" s="1"/>
    </row>
    <row r="114" spans="1:7" x14ac:dyDescent="0.2">
      <c r="A114" s="1"/>
      <c r="B114" s="1"/>
      <c r="C114" s="1"/>
      <c r="D114" s="1"/>
      <c r="E114" s="1"/>
      <c r="F114" s="1"/>
      <c r="G114" s="1"/>
    </row>
    <row r="115" spans="1:7" x14ac:dyDescent="0.2">
      <c r="A115" s="1"/>
      <c r="B115" s="1"/>
      <c r="C115" s="1"/>
      <c r="D115" s="1"/>
      <c r="E115" s="1"/>
      <c r="F115" s="1"/>
      <c r="G115" s="1"/>
    </row>
    <row r="116" spans="1:7" x14ac:dyDescent="0.2">
      <c r="A116" s="1"/>
      <c r="B116" s="1"/>
      <c r="C116" s="1"/>
      <c r="D116" s="1"/>
      <c r="E116" s="1"/>
      <c r="F116" s="1"/>
      <c r="G116" s="1"/>
    </row>
    <row r="117" spans="1:7" x14ac:dyDescent="0.2">
      <c r="A117" s="1"/>
      <c r="B117" s="1"/>
      <c r="C117" s="1"/>
      <c r="D117" s="1"/>
      <c r="E117" s="1"/>
      <c r="F117" s="1"/>
      <c r="G117" s="1"/>
    </row>
    <row r="118" spans="1:7" x14ac:dyDescent="0.2">
      <c r="A118" s="1"/>
      <c r="B118" s="1"/>
      <c r="C118" s="1"/>
      <c r="D118" s="1"/>
      <c r="E118" s="1"/>
      <c r="F118" s="1"/>
      <c r="G118" s="1"/>
    </row>
    <row r="119" spans="1:7" x14ac:dyDescent="0.2">
      <c r="B119" s="1"/>
      <c r="C119" s="1"/>
      <c r="D119" s="1"/>
      <c r="E119" s="1"/>
      <c r="F119" s="1"/>
      <c r="G119" s="1"/>
    </row>
  </sheetData>
  <sheetProtection selectLockedCells="1"/>
  <customSheetViews>
    <customSheetView guid="{978C171A-E5EC-4CCA-83FE-366D30A41ACF}" scale="85" hiddenRows="1" topLeftCell="A10">
      <selection activeCell="D110" sqref="D110"/>
      <pageMargins left="0.70866141732283472" right="0.70866141732283472" top="0.78740157480314965" bottom="0.78740157480314965" header="0.31496062992125984" footer="0.31496062992125984"/>
      <pageSetup paperSize="9" scale="94" orientation="portrait" r:id="rId1"/>
    </customSheetView>
  </customSheetViews>
  <mergeCells count="13">
    <mergeCell ref="C18:D18"/>
    <mergeCell ref="D14:E14"/>
    <mergeCell ref="C4:E4"/>
    <mergeCell ref="C9:E9"/>
    <mergeCell ref="C7:E7"/>
    <mergeCell ref="C11:E11"/>
    <mergeCell ref="C12:E12"/>
    <mergeCell ref="C6:E6"/>
    <mergeCell ref="C5:E5"/>
    <mergeCell ref="C10:E10"/>
    <mergeCell ref="C15:D15"/>
    <mergeCell ref="C16:D16"/>
    <mergeCell ref="C17:D17"/>
  </mergeCells>
  <dataValidations count="2">
    <dataValidation type="list" allowBlank="1" showInputMessage="1" showErrorMessage="1" sqref="C16:D16" xr:uid="{00000000-0002-0000-0000-000000000000}">
      <formula1>$B$86:$B$89</formula1>
    </dataValidation>
    <dataValidation type="list" allowBlank="1" showInputMessage="1" showErrorMessage="1" sqref="C15:D15" xr:uid="{00000000-0002-0000-0000-000001000000}">
      <formula1>$B$57:$B$83</formula1>
    </dataValidation>
  </dataValidations>
  <pageMargins left="0.70866141732283472" right="0.70866141732283472" top="0.78740157480314965" bottom="0.78740157480314965" header="0.31496062992125984" footer="0.31496062992125984"/>
  <pageSetup paperSize="9" scale="94" orientation="portrait"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Lohnbudget Monatslohn</vt:lpstr>
      <vt:lpstr>'Lohnbudget Monatslohn'!Druckbereich</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Möhrle</dc:creator>
  <cp:lastModifiedBy>Brunner Diana SECO</cp:lastModifiedBy>
  <cp:lastPrinted>2011-05-02T07:52:08Z</cp:lastPrinted>
  <dcterms:created xsi:type="dcterms:W3CDTF">2010-12-14T16:43:31Z</dcterms:created>
  <dcterms:modified xsi:type="dcterms:W3CDTF">2023-12-14T08:45:05Z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13.12.2012 10:50:45</vt:lpwstr>
  </property>
  <property fmtid="{D5CDD505-2E9C-101B-9397-08002B2CF9AE}" pid="4" name="FSC#EVDCFG@15.1400:ResponsibleBureau_DE">
    <vt:lpwstr>Staatssekretariat für Wirtschaft SECO</vt:lpwstr>
  </property>
  <property fmtid="{D5CDD505-2E9C-101B-9397-08002B2CF9AE}" pid="5" name="FSC#EVDCFG@15.1400:ResponsibleBureau_EN">
    <vt:lpwstr>State Secretariat for Economic Affairs SECO</vt:lpwstr>
  </property>
  <property fmtid="{D5CDD505-2E9C-101B-9397-08002B2CF9AE}" pid="6" name="FSC#EVDCFG@15.1400:ResponsibleBureau_FR">
    <vt:lpwstr>Secrétariat d'Etat à l'économie SECO</vt:lpwstr>
  </property>
  <property fmtid="{D5CDD505-2E9C-101B-9397-08002B2CF9AE}" pid="7" name="FSC#EVDCFG@15.1400:ResponsibleBureau_IT">
    <vt:lpwstr>Segreteria di Stato dell'economia SECO</vt:lpwstr>
  </property>
  <property fmtid="{D5CDD505-2E9C-101B-9397-08002B2CF9AE}" pid="8" name="FSC#COOSYSTEM@1.1:Container">
    <vt:lpwstr>COO.2101.104.5.3506285</vt:lpwstr>
  </property>
  <property fmtid="{D5CDD505-2E9C-101B-9397-08002B2CF9AE}" pid="9" name="FSC#COOELAK@1.1001:Subject">
    <vt:lpwstr>DEUTSCH: Parl. Vorstösse, GS-Aufträge, Botschaften, Berichte, Revisionen. Anfragen und Reklamationen, Rechtsauskünfte, Stellungnahmen, Gutachten; FRANCAIS: Parl. Vorstösse, GS-Aufträge, Botschaften, Berichte, Revisionen. Anfragen und Reklamationen, Rechts</vt:lpwstr>
  </property>
  <property fmtid="{D5CDD505-2E9C-101B-9397-08002B2CF9AE}" pid="10" name="FSC#COOELAK@1.1001:FileReference">
    <vt:lpwstr>Webauftritt BGSA (516/2010/00495)</vt:lpwstr>
  </property>
  <property fmtid="{D5CDD505-2E9C-101B-9397-08002B2CF9AE}" pid="11" name="FSC#COOELAK@1.1001:FileRefYear">
    <vt:lpwstr>2010</vt:lpwstr>
  </property>
  <property fmtid="{D5CDD505-2E9C-101B-9397-08002B2CF9AE}" pid="12" name="FSC#COOELAK@1.1001:FileRefOrdinal">
    <vt:lpwstr>495</vt:lpwstr>
  </property>
  <property fmtid="{D5CDD505-2E9C-101B-9397-08002B2CF9AE}" pid="13" name="FSC#COOELAK@1.1001:FileRefOU">
    <vt:lpwstr>PACO /seco</vt:lpwstr>
  </property>
  <property fmtid="{D5CDD505-2E9C-101B-9397-08002B2CF9AE}" pid="14" name="FSC#COOELAK@1.1001:Organization">
    <vt:lpwstr/>
  </property>
  <property fmtid="{D5CDD505-2E9C-101B-9397-08002B2CF9AE}" pid="15" name="FSC#COOELAK@1.1001:Owner">
    <vt:lpwstr> seco Jakob</vt:lpwstr>
  </property>
  <property fmtid="{D5CDD505-2E9C-101B-9397-08002B2CF9AE}" pid="16" name="FSC#COOELAK@1.1001:OwnerExtension">
    <vt:lpwstr>+41 31 325 38 54</vt:lpwstr>
  </property>
  <property fmtid="{D5CDD505-2E9C-101B-9397-08002B2CF9AE}" pid="17" name="FSC#COOELAK@1.1001:OwnerFaxExtension">
    <vt:lpwstr>+41 31 311 38 35</vt:lpwstr>
  </property>
  <property fmtid="{D5CDD505-2E9C-101B-9397-08002B2CF9AE}" pid="18" name="FSC#COOELAK@1.1001:DispatchedBy">
    <vt:lpwstr/>
  </property>
  <property fmtid="{D5CDD505-2E9C-101B-9397-08002B2CF9AE}" pid="19" name="FSC#COOELAK@1.1001:DispatchedAt">
    <vt:lpwstr/>
  </property>
  <property fmtid="{D5CDD505-2E9C-101B-9397-08002B2CF9AE}" pid="20" name="FSC#COOELAK@1.1001:ApprovedBy">
    <vt:lpwstr/>
  </property>
  <property fmtid="{D5CDD505-2E9C-101B-9397-08002B2CF9AE}" pid="21" name="FSC#COOELAK@1.1001:ApprovedAt">
    <vt:lpwstr/>
  </property>
  <property fmtid="{D5CDD505-2E9C-101B-9397-08002B2CF9AE}" pid="22" name="FSC#COOELAK@1.1001:Department">
    <vt:lpwstr>Arbeitsmarktaufsicht (PAAM /seco)</vt:lpwstr>
  </property>
  <property fmtid="{D5CDD505-2E9C-101B-9397-08002B2CF9AE}" pid="23" name="FSC#COOELAK@1.1001:CreatedAt">
    <vt:lpwstr>13.12.2012 10:50:45</vt:lpwstr>
  </property>
  <property fmtid="{D5CDD505-2E9C-101B-9397-08002B2CF9AE}" pid="24" name="FSC#COOELAK@1.1001:OU">
    <vt:lpwstr>Arbeitsmarktaufsicht (PAAM /seco)</vt:lpwstr>
  </property>
  <property fmtid="{D5CDD505-2E9C-101B-9397-08002B2CF9AE}" pid="25" name="FSC#COOELAK@1.1001:Priority">
    <vt:lpwstr/>
  </property>
  <property fmtid="{D5CDD505-2E9C-101B-9397-08002B2CF9AE}" pid="26" name="FSC#COOELAK@1.1001:ObjBarCode">
    <vt:lpwstr>*COO.2101.104.5.3506285*</vt:lpwstr>
  </property>
  <property fmtid="{D5CDD505-2E9C-101B-9397-08002B2CF9AE}" pid="27" name="FSC#COOELAK@1.1001:RefBarCode">
    <vt:lpwstr>*Budget_des_salaires_(salaire_mensuel)_2013*</vt:lpwstr>
  </property>
  <property fmtid="{D5CDD505-2E9C-101B-9397-08002B2CF9AE}" pid="28" name="FSC#COOELAK@1.1001:FileRefBarCode">
    <vt:lpwstr>*Webauftritt BGSA (516/2010/00495)*</vt:lpwstr>
  </property>
  <property fmtid="{D5CDD505-2E9C-101B-9397-08002B2CF9AE}" pid="29" name="FSC#COOELAK@1.1001:ExternalRef">
    <vt:lpwstr/>
  </property>
  <property fmtid="{D5CDD505-2E9C-101B-9397-08002B2CF9AE}" pid="30" name="FSC#COOELAK@1.1001:IncomingNumber">
    <vt:lpwstr/>
  </property>
  <property fmtid="{D5CDD505-2E9C-101B-9397-08002B2CF9AE}" pid="31" name="FSC#COOELAK@1.1001:IncomingSubject">
    <vt:lpwstr/>
  </property>
  <property fmtid="{D5CDD505-2E9C-101B-9397-08002B2CF9AE}" pid="32" name="FSC#COOELAK@1.1001:ProcessResponsible">
    <vt:lpwstr/>
  </property>
  <property fmtid="{D5CDD505-2E9C-101B-9397-08002B2CF9AE}" pid="33" name="FSC#COOELAK@1.1001:ProcessResponsiblePhone">
    <vt:lpwstr/>
  </property>
  <property fmtid="{D5CDD505-2E9C-101B-9397-08002B2CF9AE}" pid="34" name="FSC#COOELAK@1.1001:ProcessResponsibleMail">
    <vt:lpwstr/>
  </property>
  <property fmtid="{D5CDD505-2E9C-101B-9397-08002B2CF9AE}" pid="35" name="FSC#COOELAK@1.1001:ProcessResponsibleFax">
    <vt:lpwstr/>
  </property>
  <property fmtid="{D5CDD505-2E9C-101B-9397-08002B2CF9AE}" pid="36" name="FSC#COOELAK@1.1001:ApproverFirstName">
    <vt:lpwstr/>
  </property>
  <property fmtid="{D5CDD505-2E9C-101B-9397-08002B2CF9AE}" pid="37" name="FSC#COOELAK@1.1001:ApproverSurName">
    <vt:lpwstr/>
  </property>
  <property fmtid="{D5CDD505-2E9C-101B-9397-08002B2CF9AE}" pid="38" name="FSC#COOELAK@1.1001:ApproverTitle">
    <vt:lpwstr/>
  </property>
  <property fmtid="{D5CDD505-2E9C-101B-9397-08002B2CF9AE}" pid="39" name="FSC#COOELAK@1.1001:ExternalDate">
    <vt:lpwstr/>
  </property>
  <property fmtid="{D5CDD505-2E9C-101B-9397-08002B2CF9AE}" pid="40" name="FSC#COOELAK@1.1001:SettlementApprovedAt">
    <vt:lpwstr/>
  </property>
  <property fmtid="{D5CDD505-2E9C-101B-9397-08002B2CF9AE}" pid="41" name="FSC#COOELAK@1.1001:BaseNumber">
    <vt:lpwstr>516</vt:lpwstr>
  </property>
  <property fmtid="{D5CDD505-2E9C-101B-9397-08002B2CF9AE}" pid="42" name="FSC#COOELAK@1.1001:CurrentUserRolePos">
    <vt:lpwstr>Sachbearbeiter/-in</vt:lpwstr>
  </property>
  <property fmtid="{D5CDD505-2E9C-101B-9397-08002B2CF9AE}" pid="43" name="FSC#COOELAK@1.1001:CurrentUserEmail">
    <vt:lpwstr>peter.jakob@seco.admin.ch</vt:lpwstr>
  </property>
  <property fmtid="{D5CDD505-2E9C-101B-9397-08002B2CF9AE}" pid="44" name="FSC#ELAKGOV@1.1001:PersonalSubjGender">
    <vt:lpwstr/>
  </property>
  <property fmtid="{D5CDD505-2E9C-101B-9397-08002B2CF9AE}" pid="45" name="FSC#ELAKGOV@1.1001:PersonalSubjFirstName">
    <vt:lpwstr/>
  </property>
  <property fmtid="{D5CDD505-2E9C-101B-9397-08002B2CF9AE}" pid="46" name="FSC#ELAKGOV@1.1001:PersonalSubjSurName">
    <vt:lpwstr/>
  </property>
  <property fmtid="{D5CDD505-2E9C-101B-9397-08002B2CF9AE}" pid="47" name="FSC#ELAKGOV@1.1001:PersonalSubjSalutation">
    <vt:lpwstr/>
  </property>
  <property fmtid="{D5CDD505-2E9C-101B-9397-08002B2CF9AE}" pid="48" name="FSC#ELAKGOV@1.1001:PersonalSubjAddress">
    <vt:lpwstr/>
  </property>
  <property fmtid="{D5CDD505-2E9C-101B-9397-08002B2CF9AE}" pid="49" name="FSC#EVDCFG@15.1400:PositionNumber">
    <vt:lpwstr>516</vt:lpwstr>
  </property>
  <property fmtid="{D5CDD505-2E9C-101B-9397-08002B2CF9AE}" pid="50" name="FSC#EVDCFG@15.1400:Dossierref">
    <vt:lpwstr>516/2010/00495</vt:lpwstr>
  </property>
  <property fmtid="{D5CDD505-2E9C-101B-9397-08002B2CF9AE}" pid="51" name="FSC#EVDCFG@15.1400:FileRespEmail">
    <vt:lpwstr>peter.jakob@seco.admin.ch</vt:lpwstr>
  </property>
  <property fmtid="{D5CDD505-2E9C-101B-9397-08002B2CF9AE}" pid="52" name="FSC#EVDCFG@15.1400:FileRespFax">
    <vt:lpwstr>+41 31 311 38 35</vt:lpwstr>
  </property>
  <property fmtid="{D5CDD505-2E9C-101B-9397-08002B2CF9AE}" pid="53" name="FSC#EVDCFG@15.1400:FileRespHome">
    <vt:lpwstr>Bern</vt:lpwstr>
  </property>
  <property fmtid="{D5CDD505-2E9C-101B-9397-08002B2CF9AE}" pid="54" name="FSC#EVDCFG@15.1400:FileResponsible">
    <vt:lpwstr>Peter Jakob</vt:lpwstr>
  </property>
  <property fmtid="{D5CDD505-2E9C-101B-9397-08002B2CF9AE}" pid="55" name="FSC#EVDCFG@15.1400:UserInCharge">
    <vt:lpwstr/>
  </property>
  <property fmtid="{D5CDD505-2E9C-101B-9397-08002B2CF9AE}" pid="56" name="FSC#EVDCFG@15.1400:FileRespOrg">
    <vt:lpwstr>Arbeitsmarktaufsicht</vt:lpwstr>
  </property>
  <property fmtid="{D5CDD505-2E9C-101B-9397-08002B2CF9AE}" pid="57" name="FSC#EVDCFG@15.1400:FileRespOrgHome">
    <vt:lpwstr/>
  </property>
  <property fmtid="{D5CDD505-2E9C-101B-9397-08002B2CF9AE}" pid="58" name="FSC#EVDCFG@15.1400:FileRespOrgStreet">
    <vt:lpwstr/>
  </property>
  <property fmtid="{D5CDD505-2E9C-101B-9397-08002B2CF9AE}" pid="59" name="FSC#EVDCFG@15.1400:FileRespOrgZipCode">
    <vt:lpwstr/>
  </property>
  <property fmtid="{D5CDD505-2E9C-101B-9397-08002B2CF9AE}" pid="60" name="FSC#EVDCFG@15.1400:FileRespshortsign">
    <vt:lpwstr>jar</vt:lpwstr>
  </property>
  <property fmtid="{D5CDD505-2E9C-101B-9397-08002B2CF9AE}" pid="61" name="FSC#EVDCFG@15.1400:FileRespStreet">
    <vt:lpwstr>Effingerstrasse 31</vt:lpwstr>
  </property>
  <property fmtid="{D5CDD505-2E9C-101B-9397-08002B2CF9AE}" pid="62" name="FSC#EVDCFG@15.1400:FileRespTel">
    <vt:lpwstr>+41 31 325 38 54</vt:lpwstr>
  </property>
  <property fmtid="{D5CDD505-2E9C-101B-9397-08002B2CF9AE}" pid="63" name="FSC#EVDCFG@15.1400:FileRespZipCode">
    <vt:lpwstr>3003</vt:lpwstr>
  </property>
  <property fmtid="{D5CDD505-2E9C-101B-9397-08002B2CF9AE}" pid="64" name="FSC#EVDCFG@15.1400:OutAttachElectr">
    <vt:lpwstr/>
  </property>
  <property fmtid="{D5CDD505-2E9C-101B-9397-08002B2CF9AE}" pid="65" name="FSC#EVDCFG@15.1400:OutAttachPhysic">
    <vt:lpwstr/>
  </property>
  <property fmtid="{D5CDD505-2E9C-101B-9397-08002B2CF9AE}" pid="66" name="FSC#EVDCFG@15.1400:SignAcceptedDraft1">
    <vt:lpwstr/>
  </property>
  <property fmtid="{D5CDD505-2E9C-101B-9397-08002B2CF9AE}" pid="67" name="FSC#EVDCFG@15.1400:SignAcceptedDraft1FR">
    <vt:lpwstr/>
  </property>
  <property fmtid="{D5CDD505-2E9C-101B-9397-08002B2CF9AE}" pid="68" name="FSC#EVDCFG@15.1400:SignAcceptedDraft2">
    <vt:lpwstr/>
  </property>
  <property fmtid="{D5CDD505-2E9C-101B-9397-08002B2CF9AE}" pid="69" name="FSC#EVDCFG@15.1400:SignAcceptedDraft2FR">
    <vt:lpwstr/>
  </property>
  <property fmtid="{D5CDD505-2E9C-101B-9397-08002B2CF9AE}" pid="70" name="FSC#EVDCFG@15.1400:SignApproved1">
    <vt:lpwstr/>
  </property>
  <property fmtid="{D5CDD505-2E9C-101B-9397-08002B2CF9AE}" pid="71" name="FSC#EVDCFG@15.1400:SignApproved1FR">
    <vt:lpwstr/>
  </property>
  <property fmtid="{D5CDD505-2E9C-101B-9397-08002B2CF9AE}" pid="72" name="FSC#EVDCFG@15.1400:SignApproved2">
    <vt:lpwstr/>
  </property>
  <property fmtid="{D5CDD505-2E9C-101B-9397-08002B2CF9AE}" pid="73" name="FSC#EVDCFG@15.1400:SignApproved2FR">
    <vt:lpwstr/>
  </property>
  <property fmtid="{D5CDD505-2E9C-101B-9397-08002B2CF9AE}" pid="74" name="FSC#EVDCFG@15.1400:SubDossierBarCode">
    <vt:lpwstr>*COO.2101.104.6.1769488*</vt:lpwstr>
  </property>
  <property fmtid="{D5CDD505-2E9C-101B-9397-08002B2CF9AE}" pid="75" name="FSC#EVDCFG@15.1400:Subject">
    <vt:lpwstr/>
  </property>
  <property fmtid="{D5CDD505-2E9C-101B-9397-08002B2CF9AE}" pid="76" name="FSC#EVDCFG@15.1400:Title">
    <vt:lpwstr>Version Januar 2013</vt:lpwstr>
  </property>
  <property fmtid="{D5CDD505-2E9C-101B-9397-08002B2CF9AE}" pid="77" name="FSC#EVDCFG@15.1400:UserFunction">
    <vt:lpwstr/>
  </property>
  <property fmtid="{D5CDD505-2E9C-101B-9397-08002B2CF9AE}" pid="78" name="FSC#EVDCFG@15.1400:SalutationEnglish">
    <vt:lpwstr>Free Movement of Persons and Labour Relations_x000d_
Supervision of the labour market</vt:lpwstr>
  </property>
  <property fmtid="{D5CDD505-2E9C-101B-9397-08002B2CF9AE}" pid="79" name="FSC#EVDCFG@15.1400:SalutationFrench">
    <vt:lpwstr>Libre circulation des personnes et Relations du travail_x000d_
Surveillance du marché du travail</vt:lpwstr>
  </property>
  <property fmtid="{D5CDD505-2E9C-101B-9397-08002B2CF9AE}" pid="80" name="FSC#EVDCFG@15.1400:SalutationGerman">
    <vt:lpwstr>Personenfreizügigkeit und Arbeitsbeziehungen_x000d_
Arbeitsmarktaufsicht</vt:lpwstr>
  </property>
  <property fmtid="{D5CDD505-2E9C-101B-9397-08002B2CF9AE}" pid="81" name="FSC#EVDCFG@15.1400:SalutationItalian">
    <vt:lpwstr>Libera circolazione delle persone e Relazioni di lavoro_x000d_
Sorveglianza del mercato di lavoro</vt:lpwstr>
  </property>
  <property fmtid="{D5CDD505-2E9C-101B-9397-08002B2CF9AE}" pid="82" name="FSC#EVDCFG@15.1400:SalutationEnglishUser">
    <vt:lpwstr/>
  </property>
  <property fmtid="{D5CDD505-2E9C-101B-9397-08002B2CF9AE}" pid="83" name="FSC#EVDCFG@15.1400:SalutationFrenchUser">
    <vt:lpwstr/>
  </property>
  <property fmtid="{D5CDD505-2E9C-101B-9397-08002B2CF9AE}" pid="84" name="FSC#EVDCFG@15.1400:SalutationGermanUser">
    <vt:lpwstr/>
  </property>
  <property fmtid="{D5CDD505-2E9C-101B-9397-08002B2CF9AE}" pid="85" name="FSC#EVDCFG@15.1400:SalutationItalianUser">
    <vt:lpwstr/>
  </property>
  <property fmtid="{D5CDD505-2E9C-101B-9397-08002B2CF9AE}" pid="86" name="FSC#EVDCFG@15.1400:FileRespOrgShortname">
    <vt:lpwstr>PAAM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ies>
</file>