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adb.intra.admin.ch\Userhome$\SECO-01\U80834366\config\Desktop\Lohnbudget\2024\"/>
    </mc:Choice>
  </mc:AlternateContent>
  <xr:revisionPtr revIDLastSave="0" documentId="13_ncr:1_{D7F53FA1-5293-4F0A-B567-EDD1D65FC001}" xr6:coauthVersionLast="47" xr6:coauthVersionMax="47" xr10:uidLastSave="{00000000-0000-0000-0000-000000000000}"/>
  <bookViews>
    <workbookView xWindow="-120" yWindow="-120" windowWidth="29040" windowHeight="15720" xr2:uid="{00000000-000D-0000-FFFF-FFFF00000000}"/>
  </bookViews>
  <sheets>
    <sheet name="Lohnbudget Stundenlohn" sheetId="4" r:id="rId1"/>
  </sheets>
  <definedNames>
    <definedName name="_xlnm.Print_Area" localSheetId="0">'Lohnbudget Stundenlohn'!$B$1:$E$56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4" l="1"/>
  <c r="D60" i="4" l="1"/>
  <c r="D61" i="4"/>
  <c r="D62" i="4"/>
  <c r="D63" i="4"/>
  <c r="D64" i="4"/>
  <c r="D65" i="4"/>
  <c r="D66" i="4"/>
  <c r="D67" i="4"/>
  <c r="D68" i="4"/>
  <c r="D69" i="4"/>
  <c r="D70" i="4"/>
  <c r="D71" i="4"/>
  <c r="D72" i="4"/>
  <c r="D73" i="4"/>
  <c r="D74" i="4"/>
  <c r="D75" i="4"/>
  <c r="D76" i="4"/>
  <c r="D77" i="4"/>
  <c r="D78" i="4"/>
  <c r="D79" i="4"/>
  <c r="D80" i="4"/>
  <c r="D81" i="4"/>
  <c r="D82" i="4"/>
  <c r="D83" i="4"/>
  <c r="D84" i="4"/>
  <c r="D85" i="4"/>
  <c r="C29" i="4"/>
  <c r="B43" i="4"/>
  <c r="B42" i="4"/>
  <c r="D42" i="4" s="1"/>
  <c r="D53" i="4" s="1"/>
  <c r="B53" i="4" s="1"/>
  <c r="B41" i="4"/>
  <c r="D22" i="4"/>
  <c r="E22" i="4"/>
  <c r="C41" i="4"/>
  <c r="E41" i="4" s="1"/>
  <c r="E39" i="4"/>
  <c r="E30" i="4"/>
  <c r="E51" i="4"/>
  <c r="E31" i="4"/>
  <c r="E40" i="4"/>
  <c r="B52" i="4" s="1"/>
  <c r="D40" i="4"/>
  <c r="D52" i="4" s="1"/>
  <c r="D31" i="4"/>
  <c r="D30" i="4"/>
  <c r="D21" i="4"/>
  <c r="D23" i="4" s="1"/>
  <c r="E21" i="4"/>
  <c r="E23" i="4" s="1"/>
  <c r="D39" i="4"/>
  <c r="D51" i="4" s="1"/>
  <c r="D43" i="4"/>
  <c r="E43" i="4"/>
  <c r="E38" i="4" l="1"/>
  <c r="E37" i="4"/>
  <c r="E27" i="4"/>
  <c r="E26" i="4"/>
  <c r="E29" i="4"/>
  <c r="D26" i="4"/>
  <c r="D37" i="4"/>
  <c r="D38" i="4"/>
  <c r="D27" i="4"/>
  <c r="D29" i="4"/>
  <c r="B51" i="4"/>
  <c r="E52" i="4"/>
  <c r="E42" i="4"/>
  <c r="E53" i="4" s="1"/>
  <c r="C28" i="4"/>
  <c r="D28" i="4" s="1"/>
  <c r="C44" i="4"/>
  <c r="E49" i="4"/>
  <c r="D41" i="4"/>
  <c r="E44" i="4" l="1"/>
  <c r="E46" i="4" s="1"/>
  <c r="E28" i="4"/>
  <c r="E50" i="4" s="1"/>
  <c r="C32" i="4"/>
  <c r="D49" i="4"/>
  <c r="D44" i="4"/>
  <c r="D46" i="4" s="1"/>
  <c r="D50" i="4"/>
  <c r="D34" i="4"/>
  <c r="D32" i="4"/>
  <c r="E32" i="4" l="1"/>
  <c r="E3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Jonas Möhrle</author>
    <author>Jean-Luc Zinniker</author>
  </authors>
  <commentList>
    <comment ref="B2" authorId="0" shapeId="0" xr:uid="{00000000-0006-0000-0000-000001000000}">
      <text>
        <r>
          <rPr>
            <sz val="9"/>
            <color indexed="81"/>
            <rFont val="Tahoma"/>
            <family val="2"/>
          </rPr>
          <t xml:space="preserve">Le présent document excel est conçu pour l'embauche au salaire horaire de travailleurs qui ont entre 18 ans (ou qui atteindront l'âge de 18 ans durant l'année civile en question) et l'âge de référence de l'AVS, dont le salaire ne dépasse pas Fr. 22'050.- par année et est décompté par une caisse cantonale de compensation.  
Il y a lieu de remplir toutes les cellules comportant une case de commentaire avec la mention "indiquer" ou une désignation semblable. 
Mentionnez en outre dans les cases:
- le supplément vacances,
- IJM et 
- ANP 
pour savoir si les positions en question ont une importance pour votre cas. 
</t>
        </r>
      </text>
    </comment>
    <comment ref="C2" authorId="0" shapeId="0" xr:uid="{00000000-0006-0000-0000-000002000000}">
      <text>
        <r>
          <rPr>
            <sz val="9"/>
            <color indexed="81"/>
            <rFont val="Tahoma"/>
            <family val="2"/>
          </rPr>
          <t xml:space="preserve">Indiquer l'année à laquelle se rapporte le budget.
</t>
        </r>
      </text>
    </comment>
    <comment ref="E2" authorId="0" shapeId="0" xr:uid="{00000000-0006-0000-0000-000003000000}">
      <text>
        <r>
          <rPr>
            <sz val="9"/>
            <color indexed="81"/>
            <rFont val="Tahoma"/>
            <family val="2"/>
          </rPr>
          <t>Indiquer le lieu et la date de l'établissement du budget des salaires.</t>
        </r>
      </text>
    </comment>
    <comment ref="C5" authorId="0" shapeId="0" xr:uid="{00000000-0006-0000-0000-000004000000}">
      <text>
        <r>
          <rPr>
            <sz val="9"/>
            <color indexed="81"/>
            <rFont val="Tahoma"/>
            <family val="2"/>
          </rPr>
          <t>Indiquer le prénom et le nom de l'employeur.</t>
        </r>
      </text>
    </comment>
    <comment ref="C6" authorId="0" shapeId="0" xr:uid="{00000000-0006-0000-0000-000005000000}">
      <text>
        <r>
          <rPr>
            <sz val="9"/>
            <color indexed="81"/>
            <rFont val="Tahoma"/>
            <family val="2"/>
          </rPr>
          <t>Indiquer la rue de l'employeur.</t>
        </r>
      </text>
    </comment>
    <comment ref="C7" authorId="0" shapeId="0" xr:uid="{00000000-0006-0000-0000-000006000000}">
      <text>
        <r>
          <rPr>
            <sz val="9"/>
            <color indexed="81"/>
            <rFont val="Tahoma"/>
            <family val="2"/>
          </rPr>
          <t>Indiquer le code postal et le domicile de l'employeur.</t>
        </r>
      </text>
    </comment>
    <comment ref="C10" authorId="0" shapeId="0" xr:uid="{00000000-0006-0000-0000-000007000000}">
      <text>
        <r>
          <rPr>
            <sz val="9"/>
            <color indexed="81"/>
            <rFont val="Tahoma"/>
            <family val="2"/>
          </rPr>
          <t>Indiquer le prénom et lo nom du travailleur.</t>
        </r>
      </text>
    </comment>
    <comment ref="C11" authorId="0" shapeId="0" xr:uid="{00000000-0006-0000-0000-000008000000}">
      <text>
        <r>
          <rPr>
            <sz val="9"/>
            <color indexed="81"/>
            <rFont val="Tahoma"/>
            <family val="2"/>
          </rPr>
          <t>Indiquer la rue du travailleur.</t>
        </r>
      </text>
    </comment>
    <comment ref="C12" authorId="0" shapeId="0" xr:uid="{00000000-0006-0000-0000-000009000000}">
      <text>
        <r>
          <rPr>
            <sz val="9"/>
            <color indexed="81"/>
            <rFont val="Tahoma"/>
            <family val="2"/>
          </rPr>
          <t>Indiquer le code postal et le domicile du travailleur.</t>
        </r>
      </text>
    </comment>
    <comment ref="C15" authorId="0" shapeId="0" xr:uid="{00000000-0006-0000-0000-00000A000000}">
      <text>
        <r>
          <rPr>
            <b/>
            <sz val="9"/>
            <color indexed="81"/>
            <rFont val="Tahoma"/>
            <family val="2"/>
          </rPr>
          <t xml:space="preserve">Menu déroulant
</t>
        </r>
        <r>
          <rPr>
            <sz val="9"/>
            <color indexed="81"/>
            <rFont val="Tahoma"/>
            <family val="2"/>
          </rPr>
          <t>Cliquer sur la cellule et sélectionner le canton où les cotisations aux assurances sociales sont décomptées dans l'encadré à droite de la cellule.</t>
        </r>
      </text>
    </comment>
    <comment ref="C16" authorId="0" shapeId="0" xr:uid="{00000000-0006-0000-0000-00000B000000}">
      <text>
        <r>
          <rPr>
            <b/>
            <sz val="9"/>
            <color indexed="81"/>
            <rFont val="Tahoma"/>
            <family val="2"/>
          </rPr>
          <t>Menu déroulant</t>
        </r>
        <r>
          <rPr>
            <sz val="9"/>
            <color indexed="81"/>
            <rFont val="Tahoma"/>
            <family val="2"/>
          </rPr>
          <t xml:space="preserve">
Cliquer sur la cellule et sélectionner la procédure de décompte qui convient dans l'encadré à droite de la cellule:
- "simplifiée" si la procédure simplifiée a été choisie,
- "ordinaire", si la procédure ordinaire a été choisie et que le revenu du travailleur n'est pas soumis à l'obligation générale de prélever l'impôt à la source,
- "ordinaire avec impôt à la source", si la procédure de décompte ordinaire est choisie et que le revenu du travailleur est  soumis à l'obligation générale de prélever l'impôt à la source.
</t>
        </r>
      </text>
    </comment>
    <comment ref="C17" authorId="0" shapeId="0" xr:uid="{00000000-0006-0000-0000-00000C000000}">
      <text>
        <r>
          <rPr>
            <sz val="9"/>
            <color indexed="81"/>
            <rFont val="Tahoma"/>
            <family val="2"/>
          </rPr>
          <t>Indiquer le salaire de base.</t>
        </r>
      </text>
    </comment>
    <comment ref="C18" authorId="0" shapeId="0" xr:uid="{00000000-0006-0000-0000-00000D000000}">
      <text>
        <r>
          <rPr>
            <sz val="9"/>
            <color indexed="81"/>
            <rFont val="Tahoma"/>
            <family val="2"/>
          </rPr>
          <t>Indiquer le nombre d'heures pour lesquelles le travailleur doit être employé pendant une période donnée, par ex. pour une année.</t>
        </r>
      </text>
    </comment>
    <comment ref="B22" authorId="0" shapeId="0" xr:uid="{00000000-0006-0000-0000-00000E000000}">
      <text>
        <r>
          <rPr>
            <sz val="9"/>
            <color indexed="81"/>
            <rFont val="Tahoma"/>
            <family val="2"/>
          </rPr>
          <t>Les vacances doivent en principe être indemnisées pendant que le travailleur les prend, par le versement du salaire comme si le travailleur avait travaillé. Si elles ont convenu d'un temps de travail irrégulier, les parties peuvent toutefois aussi s'entendre sur le fait que l'indemnité de vacances est réglée au fur et à mesure par le versement d'un supplément pour vacances lors de chaque paiement de salaire. 
Le supplément pour vacances se monte à 8,33% du salaire quand le contrat prévoit 4 semaines de vacances, à 10,64% quand le contrat en prévoit 5  et à 13,04% quand le contrat en prévoit 6. Dans ce cas, le travailleur ne perçoit plus de salaire quand il prend ses vacances. 
Choisir ce type d'indemnisation présuppose que les parties déterminent dans le contrat quelle part du salaire constitue le salaire du travail et quelle part représente l'indemnité de vacances. L'employeur doit en outre indiquer séparément le salaire ou le supplément de vacances dans le décompte de salaire.
(cfl. ce modèle excel).</t>
        </r>
      </text>
    </comment>
    <comment ref="C22" authorId="0" shapeId="0" xr:uid="{00000000-0006-0000-0000-00000F000000}">
      <text>
        <r>
          <rPr>
            <b/>
            <sz val="9"/>
            <color indexed="81"/>
            <rFont val="Tahoma"/>
            <family val="2"/>
          </rPr>
          <t xml:space="preserve">Menu déroulant
</t>
        </r>
        <r>
          <rPr>
            <sz val="9"/>
            <color indexed="81"/>
            <rFont val="Tahoma"/>
            <family val="2"/>
          </rPr>
          <t xml:space="preserve">Cliquer sur la cellule et sélectionner la variante qui convient dans l'encadré à droite de la cellule.
Indiquer ici les pourcent de référence pour le calcul du supplément de vacances si les parties ont convenu de verser l'indemnité vacances au fur et à mesure. Le supplément pour vacances se monte à 8.33% du salaire du travail si le contrat prévoit 4 semaines de vacances (droit minimum), à 10.64% s'il en prévoit 5 et à 13.04% s'il en prévoit 6.  
Si les parties n'ont pas convenu d'indemniser le salaire des vacances au fur et à mesure, sélectionner "aucun". Cela signifie que les vacances ne doivent pas être décomptées avec le salaire courant, mais au moment où le travailleur prend effectivement ses vacances. 
</t>
        </r>
      </text>
    </comment>
    <comment ref="B28" authorId="0" shapeId="0" xr:uid="{00000000-0006-0000-0000-000010000000}">
      <text>
        <r>
          <rPr>
            <sz val="9"/>
            <color indexed="81"/>
            <rFont val="Tahoma"/>
            <family val="2"/>
          </rPr>
          <t>Cotisation à la</t>
        </r>
        <r>
          <rPr>
            <b/>
            <sz val="9"/>
            <color indexed="81"/>
            <rFont val="Tahoma"/>
            <family val="2"/>
          </rPr>
          <t xml:space="preserve"> caisse cantonale d'allocations familiales</t>
        </r>
        <r>
          <rPr>
            <sz val="9"/>
            <color indexed="81"/>
            <rFont val="Tahoma"/>
            <family val="2"/>
          </rPr>
          <t>.
Les taux se basent sur le document disponible sur Internet "Arten und Ansätze der Familienzulagen nach dem FamZG, dem FLG und den kantonalen Gesetzen / Genres et montants des allocations familiales selon la LAFam, la LFA et les lois cantonales" de l'OFAS.</t>
        </r>
      </text>
    </comment>
    <comment ref="B29" authorId="0" shapeId="0" xr:uid="{00000000-0006-0000-0000-000011000000}">
      <text>
        <r>
          <rPr>
            <sz val="9"/>
            <color indexed="81"/>
            <rFont val="Tahoma"/>
            <family val="2"/>
          </rPr>
          <t xml:space="preserve">Contribution aux </t>
        </r>
        <r>
          <rPr>
            <b/>
            <sz val="9"/>
            <color indexed="81"/>
            <rFont val="Tahoma"/>
            <family val="2"/>
          </rPr>
          <t>frais d'administration</t>
        </r>
        <r>
          <rPr>
            <sz val="9"/>
            <color indexed="81"/>
            <rFont val="Tahoma"/>
            <family val="2"/>
          </rPr>
          <t xml:space="preserve"> de la caisse de compensation. La contribution aux frais d'administration se calcule en pour cent de la somme des cotisations AVS/AI/APG. Elle varie en fonction de caisse de compensation, mais ne dépasse pas 5% de la somme des cotisations AVS/AI/APG (ou 0.5300% du salaire total). Le taux maximum est appliqué dans le présent tableau excel.
</t>
        </r>
      </text>
    </comment>
    <comment ref="B30" authorId="0" shapeId="0" xr:uid="{00000000-0006-0000-0000-000012000000}">
      <text>
        <r>
          <rPr>
            <b/>
            <sz val="9"/>
            <color indexed="81"/>
            <rFont val="Tahoma"/>
            <family val="2"/>
          </rPr>
          <t>Assurance indemnités journalières en cas de maladie</t>
        </r>
        <r>
          <rPr>
            <sz val="9"/>
            <color indexed="81"/>
            <rFont val="Tahoma"/>
            <family val="2"/>
          </rPr>
          <t xml:space="preserve">. 
Effacer le contenu de cette cellule ("IJM") s'il n'y a pas de primes d'assurance indemnités journalières en cas de maladie à payer pour le travailleur. 
</t>
        </r>
      </text>
    </comment>
    <comment ref="C30" authorId="1" shapeId="0" xr:uid="{00000000-0006-0000-0000-000013000000}">
      <text>
        <r>
          <rPr>
            <sz val="9"/>
            <color indexed="81"/>
            <rFont val="Tahoma"/>
            <family val="2"/>
          </rPr>
          <t xml:space="preserve">Remplir cette cellule s'il y a lieu de conclure une assurance indemnités journalières en cas de maladie pour le travailleur et que la prime se mesure en pour cent ou en pour mille de la somme du salaire. 
Dans ce cas, il y a lieu d'indiquer le taux déterminant en pour </t>
        </r>
        <r>
          <rPr>
            <u/>
            <sz val="9"/>
            <color indexed="81"/>
            <rFont val="Tahoma"/>
            <family val="2"/>
          </rPr>
          <t>cent</t>
        </r>
        <r>
          <rPr>
            <sz val="9"/>
            <color indexed="81"/>
            <rFont val="Tahoma"/>
            <family val="2"/>
          </rPr>
          <t xml:space="preserve"> pour le calcul des primes. Dans la mesure où la prime est à la charge de l'employeur et du travailleur, la part à payer par l'employeur doit être indiquée en pour cent.</t>
        </r>
      </text>
    </comment>
    <comment ref="E30" authorId="0" shapeId="0" xr:uid="{00000000-0006-0000-0000-000014000000}">
      <text>
        <r>
          <rPr>
            <sz val="9"/>
            <color indexed="81"/>
            <rFont val="Tahoma"/>
            <family val="2"/>
          </rPr>
          <t xml:space="preserve">Remplir cette ligne s'il y a lieu de conclure une assurance indemnités journalières en cas de maladie pour le travailleur et que la prime consiste en un montant fixe. 
Indiquer dans ce cas le montant fixe. Si la prime est à la charge de l'employeur et du travailleur, il faut indiquer le montant fixe à payer par l'employeur.
</t>
        </r>
        <r>
          <rPr>
            <b/>
            <sz val="9"/>
            <color indexed="81"/>
            <rFont val="Tahoma"/>
            <family val="2"/>
          </rPr>
          <t xml:space="preserve">Attention!: </t>
        </r>
        <r>
          <rPr>
            <sz val="9"/>
            <color indexed="81"/>
            <rFont val="Tahoma"/>
            <family val="2"/>
          </rPr>
          <t>Cette cellule comporte une formule qui sert à calculer la cotisation IJM pour le cas où un pourcentage s'applique (cellule C30). Si un montant fixe est entré dans la cellule E30, cette formule est effacée, ce qui fait que la cotisation IJM ne peut ensuite plus être calculée dans la variante de l'application d'un pourcentage. Si l'utilsateur souhaite calculer la contribution IJM dans la variante de l'utilisation d'un pourcentage après que la formule a été effacée, il doit à nouveau télécharger le document excel.</t>
        </r>
      </text>
    </comment>
    <comment ref="B31" authorId="0" shapeId="0" xr:uid="{00000000-0006-0000-0000-000015000000}">
      <text>
        <r>
          <rPr>
            <sz val="9"/>
            <color indexed="81"/>
            <rFont val="Tahoma"/>
            <family val="2"/>
          </rPr>
          <t>Assurance-accidents professionel.</t>
        </r>
      </text>
    </comment>
    <comment ref="C31" authorId="1" shapeId="0" xr:uid="{00000000-0006-0000-0000-000016000000}">
      <text>
        <r>
          <rPr>
            <sz val="9"/>
            <color indexed="81"/>
            <rFont val="Tahoma"/>
            <family val="2"/>
          </rPr>
          <t xml:space="preserve">Pour autant que la prime d'assurance-accidents professionnel se mesure en pour </t>
        </r>
        <r>
          <rPr>
            <u/>
            <sz val="9"/>
            <color indexed="81"/>
            <rFont val="Tahoma"/>
            <family val="2"/>
          </rPr>
          <t>mille</t>
        </r>
        <r>
          <rPr>
            <sz val="9"/>
            <color indexed="81"/>
            <rFont val="Tahoma"/>
            <family val="2"/>
          </rPr>
          <t xml:space="preserve"> de la somme du salaire, indiquer ici le taux concerné en pour </t>
        </r>
        <r>
          <rPr>
            <u/>
            <sz val="9"/>
            <color indexed="81"/>
            <rFont val="Tahoma"/>
            <family val="2"/>
          </rPr>
          <t>cent</t>
        </r>
        <r>
          <rPr>
            <sz val="9"/>
            <color indexed="81"/>
            <rFont val="Tahoma"/>
            <family val="2"/>
          </rPr>
          <t>.</t>
        </r>
      </text>
    </comment>
    <comment ref="E31" authorId="0" shapeId="0" xr:uid="{00000000-0006-0000-0000-000017000000}">
      <text>
        <r>
          <rPr>
            <sz val="9"/>
            <color indexed="81"/>
            <rFont val="Tahoma"/>
            <family val="2"/>
          </rPr>
          <t xml:space="preserve">Dans la mesure où la prime pour l'assurance-accidents professionnels consiste en un montant annuel fixe (par ex. Fr. 100.-), indiquer le montant fixe dans cette cellule.
</t>
        </r>
        <r>
          <rPr>
            <b/>
            <sz val="9"/>
            <color indexed="81"/>
            <rFont val="Tahoma"/>
            <family val="2"/>
          </rPr>
          <t>Attention!:</t>
        </r>
        <r>
          <rPr>
            <sz val="9"/>
            <color indexed="81"/>
            <rFont val="Tahoma"/>
            <family val="2"/>
          </rPr>
          <t xml:space="preserve"> Une formule est déposée dans cette cellule. La formule sert à calculer la cotisation AP pour le cas où un pourcentage s'applique (cellule C31). Si un montant fixe est entré dans la cellule E31, cette formule est effacée, ce qui fait que la cotisation AP ne peut ensuite plus être calculée dans la variante de l'application d'un pourcentage. Si l'utilsateur souhaite calculer la contribution AI dans la variante de l'utilisation d'un pourcentage après que la formule a été effacée, il doit à nouveau télécharger le document excel.</t>
        </r>
      </text>
    </comment>
    <comment ref="B32" authorId="0" shapeId="0" xr:uid="{00000000-0006-0000-0000-000018000000}">
      <text>
        <r>
          <rPr>
            <sz val="9"/>
            <color indexed="81"/>
            <rFont val="Tahoma"/>
            <family val="2"/>
          </rPr>
          <t>Les cotisations doivent être versées aux services suivants à la fin des périodes de décompte en vigueur:
- AVS/AI/APG, AC et FA: Caisse de compensation AVS
- CAF: Caisse d'allocations familiales (généralement tenue par le caisse de compensation AVS)  
- IJM: Assurance indemnités journalières en cas de maladie
- AP: Assurance-accidents professionnel
Les sommes totales à verser aux services concernés (cotisations des travailleurs et des employeurs) sont indiquées au paragraphe "Prestations par destinataires".</t>
        </r>
      </text>
    </comment>
    <comment ref="C32" authorId="0" shapeId="0" xr:uid="{00000000-0006-0000-0000-000019000000}">
      <text>
        <r>
          <rPr>
            <sz val="9"/>
            <color indexed="81"/>
            <rFont val="Tahoma"/>
            <family val="2"/>
          </rPr>
          <t>Ce pourcentage correspond à la somme des taux indiqués dans ce paragraphe. Les éventuelles cotisations fixes ne sont pas prises en considération (par ex. une prime AP fixe de Fr. 100.-).</t>
        </r>
      </text>
    </comment>
    <comment ref="B39" authorId="0" shapeId="0" xr:uid="{00000000-0006-0000-0000-00001A000000}">
      <text>
        <r>
          <rPr>
            <b/>
            <sz val="9"/>
            <color indexed="81"/>
            <rFont val="Tahoma"/>
            <family val="2"/>
          </rPr>
          <t>Assurance indemnités journalières en cas de maladie.</t>
        </r>
        <r>
          <rPr>
            <sz val="9"/>
            <color indexed="81"/>
            <rFont val="Tahoma"/>
            <family val="2"/>
          </rPr>
          <t xml:space="preserve"> Effacer le contenu de cette cellule ("IJM") s'il n'y a pas de primes d'assurance indemnités journalières à payer pour le travailleur.</t>
        </r>
      </text>
    </comment>
    <comment ref="C39" authorId="1" shapeId="0" xr:uid="{00000000-0006-0000-0000-00001B000000}">
      <text>
        <r>
          <rPr>
            <sz val="9"/>
            <color indexed="81"/>
            <rFont val="Tahoma"/>
            <family val="2"/>
          </rPr>
          <t xml:space="preserve">Remplir cette cellule s'il y a lieu de conclure une assurance indemnités journalières en cas de maladie pour le travailleur, il a été convenu que celui-ci supporte une partie de la prime et que la prime se mesure en pour cent ou en pour mille de la somme du salaire. 
Dans ce cas, il faut indiquer le taux de référence pour le calcul de la cotisaiton du travailleur en pour </t>
        </r>
        <r>
          <rPr>
            <u/>
            <sz val="9"/>
            <color indexed="81"/>
            <rFont val="Tahoma"/>
            <family val="2"/>
          </rPr>
          <t>cent</t>
        </r>
        <r>
          <rPr>
            <sz val="9"/>
            <color indexed="81"/>
            <rFont val="Tahoma"/>
            <family val="2"/>
          </rPr>
          <t xml:space="preserve"> de la somme du salaire. 
</t>
        </r>
      </text>
    </comment>
    <comment ref="E39" authorId="0" shapeId="0" xr:uid="{00000000-0006-0000-0000-00001C000000}">
      <text>
        <r>
          <rPr>
            <sz val="9"/>
            <color indexed="81"/>
            <rFont val="Tahoma"/>
            <family val="2"/>
          </rPr>
          <t xml:space="preserve">Remplir cette cellule s'il y a lieu de conclure une assurance indemnités journalières en cas de maladie pour le travailleur, il a été convenu que celui-ci supporte une partie de la prime et que la prime consiste en un montant fixe. 
Dans ce cas, il faut indiquer dans cette cellule la contribution fixe à la prime à déduire du salaire du travailleur.
</t>
        </r>
        <r>
          <rPr>
            <b/>
            <sz val="9"/>
            <color indexed="81"/>
            <rFont val="Tahoma"/>
            <family val="2"/>
          </rPr>
          <t xml:space="preserve">Attention!: </t>
        </r>
        <r>
          <rPr>
            <sz val="9"/>
            <color indexed="81"/>
            <rFont val="Tahoma"/>
            <family val="2"/>
          </rPr>
          <t>Une formule est déposée dans cette cellule. La formule sert à calculer la cotisation IJM pour le cas où un pourcentage s'applique (cellule C39). Si un montant fixe est entré dans la cellule E39, cette formule est effacée, ce qui fait que la cotisation IJM ne peut ensuite plus être calculée dans la variante de l'application d'un pourcentage. Si l'utilsateur souhaite calculer la contribution IJM dans la variante de l'utilisation d'un pourcentage après que la formule a été effacée, il doit à nouveau télécharger le document excel.</t>
        </r>
      </text>
    </comment>
    <comment ref="B40" authorId="0" shapeId="0" xr:uid="{00000000-0006-0000-0000-00001D000000}">
      <text>
        <r>
          <rPr>
            <b/>
            <sz val="9"/>
            <color indexed="81"/>
            <rFont val="Tahoma"/>
            <family val="2"/>
          </rPr>
          <t>Assurance-accidents non professionnel.</t>
        </r>
        <r>
          <rPr>
            <sz val="9"/>
            <color indexed="81"/>
            <rFont val="Tahoma"/>
            <family val="2"/>
          </rPr>
          <t xml:space="preserve"> Le travailleur doit être assuré contre le risque d'accident non professionnel, s'il travaille 8 heures par semaine ou davantage. La prime est perçue auprès de l'employeur, mais elle est à la charge du travailleur. L'employeur la déduit du salaire du travailleur. 
Si le temps de travail hebdomadaire du travailleur est inférieur à 8 heures, effacer le contenu de cette cellule ("ANP"). </t>
        </r>
      </text>
    </comment>
    <comment ref="C40" authorId="1" shapeId="0" xr:uid="{00000000-0006-0000-0000-00001E000000}">
      <text>
        <r>
          <rPr>
            <sz val="9"/>
            <color indexed="81"/>
            <rFont val="Tahoma"/>
            <family val="2"/>
          </rPr>
          <t xml:space="preserve">S'il y a lieu d'assurer le travailleur contre le risque d'accident non professionnel et que la prime se mesure en pour mille de la somme du salaire, indiquer ici le taux correspondant en pour </t>
        </r>
        <r>
          <rPr>
            <u/>
            <sz val="9"/>
            <color indexed="81"/>
            <rFont val="Tahoma"/>
            <family val="2"/>
          </rPr>
          <t>cent</t>
        </r>
        <r>
          <rPr>
            <sz val="9"/>
            <color indexed="81"/>
            <rFont val="Tahoma"/>
            <family val="2"/>
          </rPr>
          <t>.</t>
        </r>
      </text>
    </comment>
    <comment ref="E40" authorId="0" shapeId="0" xr:uid="{00000000-0006-0000-0000-00001F000000}">
      <text>
        <r>
          <rPr>
            <sz val="9"/>
            <color indexed="81"/>
            <rFont val="Tahoma"/>
            <family val="2"/>
          </rPr>
          <t xml:space="preserve">Si le travailleur doit être assuré contre le risque d'accident non professionnel et que la prime consiste en un </t>
        </r>
        <r>
          <rPr>
            <u/>
            <sz val="9"/>
            <color indexed="81"/>
            <rFont val="Tahoma"/>
            <family val="2"/>
          </rPr>
          <t>montant fixe annuel</t>
        </r>
        <r>
          <rPr>
            <sz val="9"/>
            <color indexed="81"/>
            <rFont val="Tahoma"/>
            <family val="2"/>
          </rPr>
          <t xml:space="preserve">, indiquer le montant fixe dans cette cellule.
</t>
        </r>
        <r>
          <rPr>
            <b/>
            <sz val="9"/>
            <color indexed="81"/>
            <rFont val="Tahoma"/>
            <family val="2"/>
          </rPr>
          <t xml:space="preserve">Attention!: </t>
        </r>
        <r>
          <rPr>
            <sz val="9"/>
            <color indexed="81"/>
            <rFont val="Tahoma"/>
            <family val="2"/>
          </rPr>
          <t>Une formule est déposée dans cette cellule. La formule sert à calculer la cotisation ANP pour le cas où un pourcentage s'applique (cellule C40). Si un montant fixe est entré dans la cellule E40, cette formule est effacée, ce qui fait que la cotisation ANP ne peut ensuite plus être calculée dans la variante de l'application d'un pourcentage. Si l'utilsateur souhaite calculer la contribution ANP dans la variante de l'utilisation d'un pourcentage après que la formule a été effacée, il doit à nouveau télécharger le document excel.</t>
        </r>
      </text>
    </comment>
    <comment ref="C42" authorId="0" shapeId="0" xr:uid="{00000000-0006-0000-0000-000020000000}">
      <text>
        <r>
          <rPr>
            <sz val="9"/>
            <color indexed="81"/>
            <rFont val="Tahoma"/>
            <family val="2"/>
          </rPr>
          <t>En cas de procédure de décompte ordinaire avec impôt à la source, indiquer ici le taux d'imposition à la source.</t>
        </r>
      </text>
    </comment>
    <comment ref="B43" authorId="0" shapeId="0" xr:uid="{00000000-0006-0000-0000-000021000000}">
      <text>
        <r>
          <rPr>
            <b/>
            <sz val="9"/>
            <color indexed="81"/>
            <rFont val="Tahoma"/>
            <family val="2"/>
          </rPr>
          <t>Cotisation à la caisse cantonale d'allocations familiales.</t>
        </r>
        <r>
          <rPr>
            <sz val="9"/>
            <color indexed="81"/>
            <rFont val="Tahoma"/>
            <family val="2"/>
          </rPr>
          <t xml:space="preserve"> La cotisation du travailleur pour la caisse cantonale d'allocations familiales est calculée dans la ligne en question. Une telle cotisation n'est prévue que dans le canton du Valais.</t>
        </r>
      </text>
    </comment>
    <comment ref="B44" authorId="0" shapeId="0" xr:uid="{00000000-0006-0000-0000-000022000000}">
      <text>
        <r>
          <rPr>
            <sz val="9"/>
            <color indexed="81"/>
            <rFont val="Tahoma"/>
            <family val="2"/>
          </rPr>
          <t>Les cotisations doivent être payées aux services suivants à la fin des périodes de décomptes déterminantes:
- AVS/AI/APG, AC, impôt à la source (procédure de décompte simplifiée): Caisse de compensation AVS
- CAF (canton VS): Caisse d'allocations familiales (généralement tenue par la caisse de compensation AVS) 
- IJM: Assurance indemnités journalières en cas de maladie
- ANP: Assurance-accidents
- Impôt à la source en cas de procédure de décompte ordinaire: Service des contributions
Les sommes totales à verser aux services concernés (cotisations de l'employeur et des travailleurs) sont énumérées au paragraphe "Cotisations par destinataires".</t>
        </r>
      </text>
    </comment>
    <comment ref="C44" authorId="0" shapeId="0" xr:uid="{00000000-0006-0000-0000-000023000000}">
      <text>
        <r>
          <rPr>
            <sz val="9"/>
            <color indexed="81"/>
            <rFont val="Tahoma"/>
            <family val="2"/>
          </rPr>
          <t>Ce pourcentage correspond à la somme des taux énumérés dans ce paragraphe. Les éventuelles cotisations fixes ne sont pas prises en considération (par ex. une prime ANP fixe de Fr. 100.-).</t>
        </r>
      </text>
    </comment>
    <comment ref="B46" authorId="0" shapeId="0" xr:uid="{00000000-0006-0000-0000-000024000000}">
      <text>
        <r>
          <rPr>
            <sz val="9"/>
            <color indexed="81"/>
            <rFont val="Tahoma"/>
            <family val="2"/>
          </rPr>
          <t>Le salaire à verser réellement au travailleur.</t>
        </r>
      </text>
    </comment>
    <comment ref="B50" authorId="0" shapeId="0" xr:uid="{00000000-0006-0000-0000-000025000000}">
      <text>
        <r>
          <rPr>
            <sz val="9"/>
            <color indexed="81"/>
            <rFont val="Tahoma"/>
            <family val="2"/>
          </rPr>
          <t>La caisse d'allocations familiales est généralement tenue par la caisse de compensation AVS.</t>
        </r>
      </text>
    </comment>
  </commentList>
</comments>
</file>

<file path=xl/sharedStrings.xml><?xml version="1.0" encoding="utf-8"?>
<sst xmlns="http://schemas.openxmlformats.org/spreadsheetml/2006/main" count="89" uniqueCount="68">
  <si>
    <t>Schwyz</t>
  </si>
  <si>
    <t>Jura</t>
  </si>
  <si>
    <t>Tessin</t>
  </si>
  <si>
    <t>Uri</t>
  </si>
  <si>
    <t>Budget des salaires</t>
  </si>
  <si>
    <t>[année]</t>
  </si>
  <si>
    <t>Employeur</t>
  </si>
  <si>
    <t>Prénom, nom</t>
  </si>
  <si>
    <t>Rue</t>
  </si>
  <si>
    <t>NPA, localité</t>
  </si>
  <si>
    <t>Travailleur</t>
  </si>
  <si>
    <t>Bases de référence</t>
  </si>
  <si>
    <t>Canton</t>
  </si>
  <si>
    <t>Procédure de décompte</t>
  </si>
  <si>
    <t>Salaire horaire</t>
  </si>
  <si>
    <t>Nombre d'heures</t>
  </si>
  <si>
    <t>Salaire</t>
  </si>
  <si>
    <t>Salaire du travail</t>
  </si>
  <si>
    <t>Supplément vacances</t>
  </si>
  <si>
    <t>Salaire brut du travailleur</t>
  </si>
  <si>
    <t>Cotisations de l'employeur</t>
  </si>
  <si>
    <t>AVS/AI/APG</t>
  </si>
  <si>
    <t>AC</t>
  </si>
  <si>
    <t>CAF</t>
  </si>
  <si>
    <t>FA</t>
  </si>
  <si>
    <t>IJM</t>
  </si>
  <si>
    <t>AP</t>
  </si>
  <si>
    <t>Total des cotisations de l'employeur</t>
  </si>
  <si>
    <t>[Lieu, date]</t>
  </si>
  <si>
    <t>Cotisations du travailleur</t>
  </si>
  <si>
    <t>ANP</t>
  </si>
  <si>
    <t>Total des dépenses de l'employeur</t>
  </si>
  <si>
    <t>Total des cotisations du travailleur</t>
  </si>
  <si>
    <t>Salaire net du travailleur</t>
  </si>
  <si>
    <t>Prestations aux destinataires</t>
  </si>
  <si>
    <t>Cotisations à la caisse de compensation</t>
  </si>
  <si>
    <t>Cotisations à la caisse d'allocations familiales</t>
  </si>
  <si>
    <t>Sélectionner</t>
  </si>
  <si>
    <t>Argovie</t>
  </si>
  <si>
    <t>Appenzell Rhodes extérieures</t>
  </si>
  <si>
    <t>Appenzell Rhodes intérieures</t>
  </si>
  <si>
    <t>Bâle-Campagne</t>
  </si>
  <si>
    <t>Bâle-Ville</t>
  </si>
  <si>
    <t>Berne</t>
  </si>
  <si>
    <t>Fribourg</t>
  </si>
  <si>
    <t>Genève</t>
  </si>
  <si>
    <t>Glaris</t>
  </si>
  <si>
    <t>Grisons</t>
  </si>
  <si>
    <t>Lucerne</t>
  </si>
  <si>
    <t>Neuchâtel</t>
  </si>
  <si>
    <t>Nidwald</t>
  </si>
  <si>
    <t>Obwald</t>
  </si>
  <si>
    <t>Saint-Gall</t>
  </si>
  <si>
    <t>Soleure</t>
  </si>
  <si>
    <t>Schaffhouse</t>
  </si>
  <si>
    <t>Thurgovie</t>
  </si>
  <si>
    <t>Vaud</t>
  </si>
  <si>
    <t>Valais</t>
  </si>
  <si>
    <t>Zoug</t>
  </si>
  <si>
    <t>Zurich</t>
  </si>
  <si>
    <t>Supplément pour vacances</t>
  </si>
  <si>
    <t>Simplifiée</t>
  </si>
  <si>
    <t>Ordinaire</t>
  </si>
  <si>
    <t>Ordinaire avec impôt à la source</t>
  </si>
  <si>
    <t>Aucun</t>
  </si>
  <si>
    <t>Taux</t>
  </si>
  <si>
    <t>Par heure</t>
  </si>
  <si>
    <t>Par année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</si>
</sst>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Fr.&quot;\ #,##0.00"/>
    <numFmt numFmtId="165" formatCode="0.000%"/>
  </numFmts>
  <fonts count="9" x14ac:knownFonts="1">
    <font>
      <sz val="10"/>
      <color theme="1"/>
      <name val="Arial"/>
      <family val="2"/>
    </font>
    <font>
      <b/>
      <sz val="10"/>
      <name val="Arial"/>
      <family val="2"/>
    </font>
    <font>
      <sz val="9"/>
      <color indexed="81"/>
      <name val="Tahoma"/>
      <family val="2"/>
    </font>
    <font>
      <u/>
      <sz val="9"/>
      <color indexed="81"/>
      <name val="Tahoma"/>
      <family val="2"/>
    </font>
    <font>
      <sz val="10"/>
      <name val="Arial"/>
      <family val="2"/>
    </font>
    <font>
      <b/>
      <sz val="9"/>
      <color indexed="81"/>
      <name val="Tahoma"/>
      <family val="2"/>
    </font>
    <font>
      <b/>
      <sz val="10"/>
      <color theme="1"/>
      <name val="Arial"/>
      <family val="2"/>
    </font>
    <font>
      <b/>
      <sz val="12"/>
      <color theme="1"/>
      <name val="Arial"/>
      <family val="2"/>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rgb="FF000000"/>
      </patternFill>
    </fill>
  </fills>
  <borders count="32">
    <border>
      <left/>
      <right/>
      <top/>
      <bottom/>
      <diagonal/>
    </border>
    <border>
      <left style="thin">
        <color rgb="FF35629D"/>
      </left>
      <right style="thin">
        <color rgb="FF35629D"/>
      </right>
      <top style="thin">
        <color rgb="FF35629D"/>
      </top>
      <bottom style="thin">
        <color rgb="FF35629D"/>
      </bottom>
      <diagonal/>
    </border>
    <border>
      <left style="medium">
        <color rgb="FF35629D"/>
      </left>
      <right style="thin">
        <color rgb="FF35629D"/>
      </right>
      <top style="medium">
        <color rgb="FF35629D"/>
      </top>
      <bottom style="thin">
        <color rgb="FF35629D"/>
      </bottom>
      <diagonal/>
    </border>
    <border>
      <left style="thin">
        <color rgb="FF35629D"/>
      </left>
      <right style="thin">
        <color rgb="FF35629D"/>
      </right>
      <top style="medium">
        <color rgb="FF35629D"/>
      </top>
      <bottom style="thin">
        <color rgb="FF35629D"/>
      </bottom>
      <diagonal/>
    </border>
    <border>
      <left style="thin">
        <color rgb="FF35629D"/>
      </left>
      <right style="medium">
        <color rgb="FF35629D"/>
      </right>
      <top style="medium">
        <color rgb="FF35629D"/>
      </top>
      <bottom style="thin">
        <color rgb="FF35629D"/>
      </bottom>
      <diagonal/>
    </border>
    <border>
      <left style="medium">
        <color rgb="FF35629D"/>
      </left>
      <right style="thin">
        <color rgb="FF35629D"/>
      </right>
      <top style="thin">
        <color rgb="FF35629D"/>
      </top>
      <bottom style="thin">
        <color rgb="FF35629D"/>
      </bottom>
      <diagonal/>
    </border>
    <border>
      <left style="thin">
        <color rgb="FF35629D"/>
      </left>
      <right style="medium">
        <color rgb="FF35629D"/>
      </right>
      <top style="thin">
        <color rgb="FF35629D"/>
      </top>
      <bottom style="thin">
        <color rgb="FF35629D"/>
      </bottom>
      <diagonal/>
    </border>
    <border>
      <left style="medium">
        <color rgb="FF35629D"/>
      </left>
      <right style="thin">
        <color rgb="FF35629D"/>
      </right>
      <top style="thin">
        <color rgb="FF35629D"/>
      </top>
      <bottom/>
      <diagonal/>
    </border>
    <border>
      <left style="thin">
        <color rgb="FF35629D"/>
      </left>
      <right style="thin">
        <color rgb="FF35629D"/>
      </right>
      <top style="thin">
        <color rgb="FF35629D"/>
      </top>
      <bottom/>
      <diagonal/>
    </border>
    <border>
      <left style="thin">
        <color rgb="FF35629D"/>
      </left>
      <right style="medium">
        <color rgb="FF35629D"/>
      </right>
      <top style="thin">
        <color rgb="FF35629D"/>
      </top>
      <bottom/>
      <diagonal/>
    </border>
    <border>
      <left style="medium">
        <color rgb="FF35629D"/>
      </left>
      <right style="thin">
        <color rgb="FF35629D"/>
      </right>
      <top style="thin">
        <color rgb="FF35629D"/>
      </top>
      <bottom style="medium">
        <color rgb="FF35629D"/>
      </bottom>
      <diagonal/>
    </border>
    <border>
      <left style="thin">
        <color rgb="FF35629D"/>
      </left>
      <right style="thin">
        <color rgb="FF35629D"/>
      </right>
      <top style="thin">
        <color rgb="FF35629D"/>
      </top>
      <bottom style="medium">
        <color rgb="FF35629D"/>
      </bottom>
      <diagonal/>
    </border>
    <border>
      <left style="thin">
        <color rgb="FF35629D"/>
      </left>
      <right style="medium">
        <color rgb="FF35629D"/>
      </right>
      <top style="thin">
        <color rgb="FF35629D"/>
      </top>
      <bottom style="medium">
        <color rgb="FF35629D"/>
      </bottom>
      <diagonal/>
    </border>
    <border>
      <left style="medium">
        <color rgb="FF35629D"/>
      </left>
      <right/>
      <top style="thin">
        <color rgb="FF35629D"/>
      </top>
      <bottom style="thin">
        <color rgb="FF35629D"/>
      </bottom>
      <diagonal/>
    </border>
    <border>
      <left style="medium">
        <color rgb="FF35629D"/>
      </left>
      <right/>
      <top style="thin">
        <color rgb="FF35629D"/>
      </top>
      <bottom style="medium">
        <color rgb="FF35629D"/>
      </bottom>
      <diagonal/>
    </border>
    <border>
      <left style="medium">
        <color rgb="FF35629D"/>
      </left>
      <right/>
      <top/>
      <bottom style="thin">
        <color rgb="FF35629D"/>
      </bottom>
      <diagonal/>
    </border>
    <border>
      <left/>
      <right style="medium">
        <color rgb="FF35629D"/>
      </right>
      <top style="thin">
        <color rgb="FF35629D"/>
      </top>
      <bottom style="thin">
        <color rgb="FF35629D"/>
      </bottom>
      <diagonal/>
    </border>
    <border>
      <left/>
      <right style="medium">
        <color rgb="FF35629D"/>
      </right>
      <top style="thin">
        <color rgb="FF35629D"/>
      </top>
      <bottom style="medium">
        <color rgb="FF35629D"/>
      </bottom>
      <diagonal/>
    </border>
    <border>
      <left style="medium">
        <color rgb="FF35629D"/>
      </left>
      <right style="thin">
        <color rgb="FF35629D"/>
      </right>
      <top/>
      <bottom style="thin">
        <color rgb="FF35629D"/>
      </bottom>
      <diagonal/>
    </border>
    <border>
      <left/>
      <right/>
      <top/>
      <bottom style="medium">
        <color rgb="FF35629D"/>
      </bottom>
      <diagonal/>
    </border>
    <border>
      <left style="medium">
        <color rgb="FF35629D"/>
      </left>
      <right/>
      <top style="medium">
        <color rgb="FF35629D"/>
      </top>
      <bottom/>
      <diagonal/>
    </border>
    <border>
      <left style="medium">
        <color rgb="FF35629D"/>
      </left>
      <right/>
      <top style="medium">
        <color rgb="FF35629D"/>
      </top>
      <bottom style="thin">
        <color rgb="FF35629D"/>
      </bottom>
      <diagonal/>
    </border>
    <border>
      <left style="thin">
        <color rgb="FF35629D"/>
      </left>
      <right/>
      <top style="thin">
        <color rgb="FF35629D"/>
      </top>
      <bottom style="medium">
        <color rgb="FF35629D"/>
      </bottom>
      <diagonal/>
    </border>
    <border>
      <left/>
      <right/>
      <top style="thin">
        <color rgb="FF35629D"/>
      </top>
      <bottom style="medium">
        <color rgb="FF35629D"/>
      </bottom>
      <diagonal/>
    </border>
    <border>
      <left style="thin">
        <color rgb="FF35629D"/>
      </left>
      <right/>
      <top style="thin">
        <color rgb="FF35629D"/>
      </top>
      <bottom style="thin">
        <color rgb="FF35629D"/>
      </bottom>
      <diagonal/>
    </border>
    <border>
      <left/>
      <right/>
      <top style="thin">
        <color rgb="FF35629D"/>
      </top>
      <bottom style="thin">
        <color rgb="FF35629D"/>
      </bottom>
      <diagonal/>
    </border>
    <border>
      <left style="thin">
        <color rgb="FF35629D"/>
      </left>
      <right/>
      <top style="medium">
        <color rgb="FF35629D"/>
      </top>
      <bottom style="thin">
        <color rgb="FF35629D"/>
      </bottom>
      <diagonal/>
    </border>
    <border>
      <left/>
      <right/>
      <top style="medium">
        <color rgb="FF35629D"/>
      </top>
      <bottom style="thin">
        <color rgb="FF35629D"/>
      </bottom>
      <diagonal/>
    </border>
    <border>
      <left/>
      <right style="medium">
        <color rgb="FF35629D"/>
      </right>
      <top style="medium">
        <color rgb="FF35629D"/>
      </top>
      <bottom style="thin">
        <color rgb="FF35629D"/>
      </bottom>
      <diagonal/>
    </border>
    <border>
      <left style="thin">
        <color rgb="FF35629D"/>
      </left>
      <right/>
      <top/>
      <bottom style="thin">
        <color rgb="FF35629D"/>
      </bottom>
      <diagonal/>
    </border>
    <border>
      <left/>
      <right/>
      <top/>
      <bottom style="thin">
        <color rgb="FF35629D"/>
      </bottom>
      <diagonal/>
    </border>
    <border>
      <left/>
      <right style="medium">
        <color rgb="FF35629D"/>
      </right>
      <top/>
      <bottom style="thin">
        <color rgb="FF35629D"/>
      </bottom>
      <diagonal/>
    </border>
  </borders>
  <cellStyleXfs count="1">
    <xf numFmtId="0" fontId="0" fillId="0" borderId="0"/>
  </cellStyleXfs>
  <cellXfs count="117">
    <xf numFmtId="0" fontId="0" fillId="0" borderId="0" xfId="0"/>
    <xf numFmtId="0" fontId="0" fillId="0" borderId="0" xfId="0"/>
    <xf numFmtId="164" fontId="0" fillId="0" borderId="0" xfId="0" applyNumberFormat="1"/>
    <xf numFmtId="0" fontId="0" fillId="2" borderId="0" xfId="0" applyFill="1" applyProtection="1"/>
    <xf numFmtId="0" fontId="0" fillId="0" borderId="0" xfId="0" applyProtection="1"/>
    <xf numFmtId="0" fontId="0" fillId="2" borderId="0" xfId="0" applyFont="1" applyFill="1" applyProtection="1"/>
    <xf numFmtId="10" fontId="4" fillId="0" borderId="1" xfId="0" applyNumberFormat="1" applyFont="1" applyFill="1" applyBorder="1" applyAlignment="1" applyProtection="1">
      <alignment horizontal="right" vertical="center"/>
    </xf>
    <xf numFmtId="0" fontId="1" fillId="3" borderId="2" xfId="0" applyFont="1" applyFill="1" applyBorder="1" applyAlignment="1" applyProtection="1">
      <alignment vertical="center" wrapText="1"/>
    </xf>
    <xf numFmtId="0" fontId="1" fillId="3" borderId="3" xfId="0" applyFont="1" applyFill="1" applyBorder="1" applyAlignment="1" applyProtection="1">
      <alignment horizontal="right" vertical="center" wrapText="1"/>
    </xf>
    <xf numFmtId="0" fontId="1" fillId="3" borderId="4" xfId="0" applyFont="1" applyFill="1" applyBorder="1" applyAlignment="1" applyProtection="1">
      <alignment horizontal="right" vertical="center" wrapText="1"/>
    </xf>
    <xf numFmtId="0" fontId="4" fillId="0" borderId="5" xfId="0" applyFont="1" applyFill="1" applyBorder="1" applyAlignment="1" applyProtection="1">
      <alignment vertical="center" wrapText="1"/>
    </xf>
    <xf numFmtId="10" fontId="4" fillId="0" borderId="1" xfId="0" applyNumberFormat="1" applyFont="1" applyFill="1" applyBorder="1" applyAlignment="1" applyProtection="1">
      <alignment horizontal="right" vertical="center" wrapText="1"/>
    </xf>
    <xf numFmtId="164" fontId="4" fillId="0" borderId="1" xfId="0" applyNumberFormat="1" applyFont="1" applyFill="1" applyBorder="1" applyAlignment="1" applyProtection="1">
      <alignment horizontal="right" vertical="center" wrapText="1"/>
    </xf>
    <xf numFmtId="164" fontId="4" fillId="0" borderId="6" xfId="0" applyNumberFormat="1" applyFont="1" applyFill="1" applyBorder="1" applyAlignment="1" applyProtection="1">
      <alignment horizontal="right" vertical="center" wrapText="1"/>
    </xf>
    <xf numFmtId="0" fontId="4" fillId="0" borderId="7" xfId="0" applyFont="1" applyFill="1" applyBorder="1" applyAlignment="1" applyProtection="1">
      <alignment vertical="center" wrapText="1"/>
    </xf>
    <xf numFmtId="10" fontId="4" fillId="0" borderId="8" xfId="0" applyNumberFormat="1" applyFont="1" applyFill="1" applyBorder="1" applyAlignment="1" applyProtection="1">
      <alignment horizontal="right" vertical="center"/>
    </xf>
    <xf numFmtId="164" fontId="4" fillId="0" borderId="8" xfId="0" applyNumberFormat="1" applyFont="1" applyFill="1" applyBorder="1" applyAlignment="1" applyProtection="1">
      <alignment horizontal="right" vertical="center" wrapText="1"/>
    </xf>
    <xf numFmtId="164" fontId="4" fillId="0" borderId="9" xfId="0" applyNumberFormat="1" applyFont="1" applyFill="1" applyBorder="1" applyAlignment="1" applyProtection="1">
      <alignment horizontal="right" vertical="center" wrapText="1"/>
    </xf>
    <xf numFmtId="0" fontId="4" fillId="0" borderId="10" xfId="0" applyFont="1" applyFill="1" applyBorder="1" applyAlignment="1" applyProtection="1">
      <alignment vertical="center" wrapText="1"/>
    </xf>
    <xf numFmtId="10" fontId="4" fillId="0" borderId="11" xfId="0" applyNumberFormat="1" applyFont="1" applyFill="1" applyBorder="1" applyAlignment="1" applyProtection="1">
      <alignment horizontal="right" vertical="center"/>
    </xf>
    <xf numFmtId="164" fontId="4" fillId="0" borderId="11" xfId="0" applyNumberFormat="1" applyFont="1" applyFill="1" applyBorder="1" applyAlignment="1" applyProtection="1">
      <alignment horizontal="right" vertical="center" wrapText="1"/>
    </xf>
    <xf numFmtId="164" fontId="4" fillId="0" borderId="12" xfId="0" applyNumberFormat="1" applyFont="1" applyFill="1" applyBorder="1" applyAlignment="1" applyProtection="1">
      <alignment horizontal="right" vertical="center" wrapText="1"/>
    </xf>
    <xf numFmtId="0" fontId="7" fillId="2" borderId="0" xfId="0" applyFont="1" applyFill="1" applyAlignment="1" applyProtection="1">
      <alignment horizontal="left" vertical="center"/>
    </xf>
    <xf numFmtId="0" fontId="7" fillId="2" borderId="0" xfId="0" applyFont="1" applyFill="1" applyAlignment="1" applyProtection="1">
      <alignment horizontal="left" vertical="center"/>
      <protection locked="0"/>
    </xf>
    <xf numFmtId="0" fontId="0" fillId="2" borderId="0" xfId="0" applyFill="1" applyAlignment="1" applyProtection="1">
      <alignment vertical="center"/>
    </xf>
    <xf numFmtId="0" fontId="0" fillId="0" borderId="0" xfId="0" applyFill="1" applyAlignment="1" applyProtection="1">
      <alignment horizontal="right" vertical="center"/>
      <protection locked="0"/>
    </xf>
    <xf numFmtId="0" fontId="7" fillId="2" borderId="0" xfId="0" applyFont="1" applyFill="1" applyAlignment="1" applyProtection="1">
      <alignment vertical="center"/>
    </xf>
    <xf numFmtId="0" fontId="4" fillId="0" borderId="13"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4" fillId="0" borderId="5"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164" fontId="4" fillId="0" borderId="16" xfId="0" applyNumberFormat="1" applyFont="1" applyFill="1" applyBorder="1" applyAlignment="1" applyProtection="1">
      <alignment horizontal="left" vertical="center"/>
    </xf>
    <xf numFmtId="0" fontId="4" fillId="0" borderId="10"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xf>
    <xf numFmtId="0" fontId="8" fillId="2" borderId="0" xfId="0" applyFont="1" applyFill="1" applyAlignment="1" applyProtection="1">
      <alignment vertical="center"/>
    </xf>
    <xf numFmtId="0" fontId="0" fillId="0" borderId="0" xfId="0" applyAlignment="1" applyProtection="1">
      <alignment vertical="center"/>
    </xf>
    <xf numFmtId="0" fontId="1" fillId="3" borderId="2" xfId="0" applyFont="1" applyFill="1" applyBorder="1" applyAlignment="1" applyProtection="1">
      <alignment horizontal="left" vertical="center" wrapText="1"/>
    </xf>
    <xf numFmtId="10" fontId="0" fillId="0" borderId="1" xfId="0" applyNumberFormat="1" applyFont="1" applyFill="1" applyBorder="1" applyAlignment="1" applyProtection="1">
      <alignment vertical="center"/>
    </xf>
    <xf numFmtId="164" fontId="4" fillId="0" borderId="1" xfId="0" applyNumberFormat="1" applyFont="1" applyFill="1" applyBorder="1" applyAlignment="1" applyProtection="1">
      <alignment vertical="center" wrapText="1"/>
    </xf>
    <xf numFmtId="164" fontId="4" fillId="0" borderId="6" xfId="0" applyNumberFormat="1" applyFont="1" applyFill="1" applyBorder="1" applyAlignment="1" applyProtection="1">
      <alignment vertical="center" wrapText="1"/>
    </xf>
    <xf numFmtId="0" fontId="4" fillId="0" borderId="7" xfId="0" applyFont="1" applyFill="1" applyBorder="1" applyAlignment="1" applyProtection="1">
      <alignment horizontal="left" vertical="center" wrapText="1"/>
    </xf>
    <xf numFmtId="0" fontId="0" fillId="3" borderId="11" xfId="0" applyFont="1" applyFill="1" applyBorder="1" applyAlignment="1" applyProtection="1">
      <alignment vertical="center"/>
    </xf>
    <xf numFmtId="164" fontId="1" fillId="3" borderId="11" xfId="0" applyNumberFormat="1" applyFont="1" applyFill="1" applyBorder="1" applyAlignment="1" applyProtection="1">
      <alignment vertical="center" wrapText="1"/>
    </xf>
    <xf numFmtId="164" fontId="6" fillId="3" borderId="12" xfId="0" applyNumberFormat="1" applyFont="1" applyFill="1" applyBorder="1" applyAlignment="1" applyProtection="1">
      <alignment vertical="center"/>
    </xf>
    <xf numFmtId="0" fontId="1" fillId="2" borderId="0" xfId="0" applyFont="1" applyFill="1" applyBorder="1" applyAlignment="1" applyProtection="1">
      <alignment horizontal="left" vertical="center" wrapText="1"/>
    </xf>
    <xf numFmtId="0" fontId="0" fillId="2" borderId="0" xfId="0" applyFill="1" applyBorder="1" applyAlignment="1" applyProtection="1">
      <alignment vertical="center"/>
    </xf>
    <xf numFmtId="164" fontId="1" fillId="2" borderId="0" xfId="0" applyNumberFormat="1" applyFont="1" applyFill="1" applyBorder="1" applyAlignment="1" applyProtection="1">
      <alignment vertical="center" wrapText="1"/>
    </xf>
    <xf numFmtId="164" fontId="6" fillId="2" borderId="0" xfId="0" applyNumberFormat="1" applyFont="1" applyFill="1" applyBorder="1" applyAlignment="1" applyProtection="1">
      <alignment vertical="center"/>
    </xf>
    <xf numFmtId="10" fontId="0" fillId="0" borderId="0" xfId="0" applyNumberFormat="1" applyAlignment="1" applyProtection="1">
      <alignment vertical="center"/>
    </xf>
    <xf numFmtId="0" fontId="4" fillId="0" borderId="5" xfId="0" applyFont="1" applyFill="1" applyBorder="1" applyAlignment="1" applyProtection="1">
      <alignment horizontal="left" vertical="center" wrapText="1"/>
      <protection locked="0"/>
    </xf>
    <xf numFmtId="10" fontId="4" fillId="0" borderId="1" xfId="0" applyNumberFormat="1" applyFont="1" applyFill="1" applyBorder="1" applyAlignment="1" applyProtection="1">
      <alignment horizontal="right" vertical="center"/>
      <protection locked="0"/>
    </xf>
    <xf numFmtId="164" fontId="4" fillId="0" borderId="6" xfId="0" applyNumberFormat="1" applyFont="1" applyFill="1" applyBorder="1" applyAlignment="1" applyProtection="1">
      <alignment horizontal="right" vertical="center" wrapText="1"/>
      <protection locked="0"/>
    </xf>
    <xf numFmtId="10" fontId="0" fillId="0" borderId="1" xfId="0" applyNumberFormat="1" applyFill="1" applyBorder="1" applyAlignment="1" applyProtection="1">
      <alignment horizontal="right" vertical="center"/>
      <protection locked="0"/>
    </xf>
    <xf numFmtId="10" fontId="1" fillId="3" borderId="1" xfId="0" applyNumberFormat="1" applyFont="1" applyFill="1" applyBorder="1" applyAlignment="1" applyProtection="1">
      <alignment horizontal="right" vertical="center" wrapText="1"/>
    </xf>
    <xf numFmtId="164" fontId="1" fillId="3" borderId="1" xfId="0" applyNumberFormat="1" applyFont="1" applyFill="1" applyBorder="1" applyAlignment="1" applyProtection="1">
      <alignment horizontal="right" vertical="center" wrapText="1"/>
    </xf>
    <xf numFmtId="164" fontId="1" fillId="3" borderId="6" xfId="0" applyNumberFormat="1" applyFont="1" applyFill="1" applyBorder="1" applyAlignment="1" applyProtection="1">
      <alignment horizontal="right" vertical="center" wrapText="1"/>
    </xf>
    <xf numFmtId="164" fontId="1" fillId="4" borderId="18" xfId="0" applyNumberFormat="1" applyFont="1" applyFill="1" applyBorder="1" applyAlignment="1" applyProtection="1">
      <alignment vertical="center" wrapText="1"/>
    </xf>
    <xf numFmtId="164" fontId="1" fillId="4" borderId="1" xfId="0" applyNumberFormat="1" applyFont="1" applyFill="1" applyBorder="1" applyAlignment="1" applyProtection="1">
      <alignment horizontal="right" vertical="center" wrapText="1"/>
    </xf>
    <xf numFmtId="164" fontId="1" fillId="4" borderId="6" xfId="0" applyNumberFormat="1" applyFont="1" applyFill="1" applyBorder="1" applyAlignment="1" applyProtection="1">
      <alignment horizontal="right" vertical="center" wrapText="1"/>
    </xf>
    <xf numFmtId="164" fontId="1" fillId="3" borderId="11" xfId="0" applyNumberFormat="1" applyFont="1" applyFill="1" applyBorder="1" applyAlignment="1" applyProtection="1">
      <alignment horizontal="right" vertical="center" wrapText="1"/>
    </xf>
    <xf numFmtId="164" fontId="1" fillId="3" borderId="12" xfId="0" applyNumberFormat="1" applyFont="1" applyFill="1" applyBorder="1" applyAlignment="1" applyProtection="1">
      <alignment horizontal="right" vertical="center" wrapText="1"/>
    </xf>
    <xf numFmtId="164" fontId="1" fillId="4" borderId="19" xfId="0" applyNumberFormat="1" applyFont="1" applyFill="1" applyBorder="1" applyAlignment="1" applyProtection="1">
      <alignment vertical="center" wrapText="1"/>
    </xf>
    <xf numFmtId="164" fontId="1" fillId="4" borderId="19" xfId="0" applyNumberFormat="1" applyFont="1" applyFill="1" applyBorder="1" applyAlignment="1" applyProtection="1">
      <alignment horizontal="right" vertical="center" wrapText="1"/>
    </xf>
    <xf numFmtId="0" fontId="4" fillId="0" borderId="5" xfId="0" applyFont="1" applyFill="1" applyBorder="1" applyAlignment="1" applyProtection="1">
      <alignment vertical="center" wrapText="1"/>
      <protection locked="0"/>
    </xf>
    <xf numFmtId="10" fontId="4" fillId="0" borderId="5" xfId="0" applyNumberFormat="1" applyFont="1" applyFill="1" applyBorder="1" applyAlignment="1" applyProtection="1">
      <alignment vertical="center" wrapText="1"/>
    </xf>
    <xf numFmtId="10" fontId="1" fillId="3" borderId="1" xfId="0" applyNumberFormat="1" applyFont="1" applyFill="1" applyBorder="1" applyAlignment="1" applyProtection="1">
      <alignment vertical="center" wrapText="1"/>
    </xf>
    <xf numFmtId="164" fontId="1" fillId="3" borderId="1" xfId="0" applyNumberFormat="1" applyFont="1" applyFill="1" applyBorder="1" applyAlignment="1" applyProtection="1">
      <alignment vertical="center" wrapText="1"/>
    </xf>
    <xf numFmtId="164" fontId="1" fillId="3" borderId="6" xfId="0" applyNumberFormat="1" applyFont="1" applyFill="1" applyBorder="1" applyAlignment="1" applyProtection="1">
      <alignment vertical="center" wrapText="1"/>
    </xf>
    <xf numFmtId="164" fontId="1" fillId="4" borderId="18" xfId="0" applyNumberFormat="1" applyFont="1" applyFill="1" applyBorder="1" applyAlignment="1" applyProtection="1">
      <alignment horizontal="left" vertical="center" wrapText="1"/>
    </xf>
    <xf numFmtId="164" fontId="1" fillId="4" borderId="1" xfId="0" applyNumberFormat="1" applyFont="1" applyFill="1" applyBorder="1" applyAlignment="1" applyProtection="1">
      <alignment vertical="center" wrapText="1"/>
    </xf>
    <xf numFmtId="164" fontId="1" fillId="4" borderId="6" xfId="0" applyNumberFormat="1" applyFont="1" applyFill="1" applyBorder="1" applyAlignment="1" applyProtection="1">
      <alignment vertical="center" wrapText="1"/>
    </xf>
    <xf numFmtId="164" fontId="1" fillId="3" borderId="12" xfId="0" applyNumberFormat="1" applyFont="1" applyFill="1" applyBorder="1" applyAlignment="1" applyProtection="1">
      <alignment vertical="center" wrapText="1"/>
    </xf>
    <xf numFmtId="10" fontId="4" fillId="0" borderId="8" xfId="0" applyNumberFormat="1" applyFont="1" applyFill="1" applyBorder="1" applyAlignment="1" applyProtection="1">
      <alignment horizontal="right" vertical="center"/>
      <protection locked="0"/>
    </xf>
    <xf numFmtId="0" fontId="1" fillId="3" borderId="20" xfId="0" applyFont="1" applyFill="1" applyBorder="1" applyAlignment="1" applyProtection="1">
      <alignment vertical="center" wrapText="1"/>
    </xf>
    <xf numFmtId="0" fontId="6" fillId="3" borderId="21" xfId="0" applyFont="1" applyFill="1" applyBorder="1" applyAlignment="1" applyProtection="1">
      <alignment horizontal="left" vertical="center"/>
    </xf>
    <xf numFmtId="0" fontId="1" fillId="3" borderId="10" xfId="0" applyFont="1" applyFill="1" applyBorder="1" applyAlignment="1" applyProtection="1">
      <alignment horizontal="left" vertical="center" wrapText="1"/>
    </xf>
    <xf numFmtId="164" fontId="1" fillId="3" borderId="5" xfId="0" applyNumberFormat="1" applyFont="1" applyFill="1" applyBorder="1" applyAlignment="1" applyProtection="1">
      <alignment horizontal="left" vertical="center" wrapText="1"/>
    </xf>
    <xf numFmtId="164" fontId="1" fillId="3" borderId="10" xfId="0" applyNumberFormat="1" applyFont="1" applyFill="1" applyBorder="1" applyAlignment="1" applyProtection="1">
      <alignment vertical="center" wrapText="1"/>
    </xf>
    <xf numFmtId="164" fontId="1" fillId="3" borderId="10" xfId="0" applyNumberFormat="1" applyFont="1" applyFill="1" applyBorder="1" applyAlignment="1" applyProtection="1">
      <alignment horizontal="left" vertical="center" wrapText="1"/>
    </xf>
    <xf numFmtId="10" fontId="4" fillId="0" borderId="1" xfId="0" applyNumberFormat="1" applyFont="1" applyFill="1" applyBorder="1" applyAlignment="1" applyProtection="1">
      <alignment horizontal="right" vertical="center" wrapText="1"/>
      <protection locked="0"/>
    </xf>
    <xf numFmtId="0" fontId="0" fillId="0" borderId="0" xfId="0" applyFont="1"/>
    <xf numFmtId="0" fontId="0" fillId="2" borderId="0" xfId="0" applyNumberFormat="1" applyFont="1" applyFill="1" applyProtection="1"/>
    <xf numFmtId="0" fontId="6" fillId="2" borderId="0" xfId="0" applyNumberFormat="1" applyFont="1" applyFill="1" applyProtection="1"/>
    <xf numFmtId="0" fontId="6" fillId="2" borderId="0" xfId="0" applyFont="1" applyFill="1" applyProtection="1"/>
    <xf numFmtId="10" fontId="0" fillId="2" borderId="0" xfId="0" applyNumberFormat="1" applyFont="1" applyFill="1" applyAlignment="1" applyProtection="1">
      <alignment horizontal="left"/>
    </xf>
    <xf numFmtId="0" fontId="0" fillId="2" borderId="0" xfId="0" applyNumberFormat="1" applyFont="1" applyFill="1" applyAlignment="1" applyProtection="1">
      <alignment horizontal="left"/>
    </xf>
    <xf numFmtId="0" fontId="0" fillId="0" borderId="0" xfId="0" applyFont="1" applyProtection="1"/>
    <xf numFmtId="165" fontId="4" fillId="0" borderId="1" xfId="0" applyNumberFormat="1" applyFont="1" applyFill="1" applyBorder="1" applyAlignment="1" applyProtection="1">
      <alignment horizontal="right" vertical="center" wrapText="1"/>
    </xf>
    <xf numFmtId="0" fontId="4" fillId="0" borderId="22" xfId="0" applyFont="1" applyFill="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1" fillId="3" borderId="26" xfId="0" applyFont="1" applyFill="1" applyBorder="1" applyAlignment="1" applyProtection="1">
      <alignment horizontal="left" vertical="center" wrapText="1"/>
    </xf>
    <xf numFmtId="0" fontId="1" fillId="3" borderId="27" xfId="0" applyFont="1" applyFill="1" applyBorder="1" applyAlignment="1" applyProtection="1">
      <alignment horizontal="left" vertical="center" wrapText="1"/>
    </xf>
    <xf numFmtId="0" fontId="1" fillId="3" borderId="28" xfId="0" applyFont="1" applyFill="1" applyBorder="1" applyAlignment="1" applyProtection="1">
      <alignment horizontal="left" vertical="center" wrapText="1"/>
    </xf>
    <xf numFmtId="0" fontId="0" fillId="0" borderId="24" xfId="0" applyNumberFormat="1" applyFont="1" applyFill="1" applyBorder="1" applyAlignment="1" applyProtection="1">
      <alignment horizontal="left" vertical="center"/>
      <protection locked="0"/>
    </xf>
    <xf numFmtId="0" fontId="0" fillId="0" borderId="25" xfId="0" applyNumberFormat="1" applyFont="1" applyFill="1" applyBorder="1" applyAlignment="1" applyProtection="1">
      <alignment horizontal="left" vertical="center"/>
      <protection locked="0"/>
    </xf>
    <xf numFmtId="0" fontId="0" fillId="0" borderId="16" xfId="0" applyNumberFormat="1" applyFont="1" applyFill="1" applyBorder="1" applyAlignment="1" applyProtection="1">
      <alignment horizontal="left" vertical="center"/>
      <protection locked="0"/>
    </xf>
    <xf numFmtId="0" fontId="0" fillId="0" borderId="24" xfId="0" applyNumberFormat="1" applyFont="1" applyFill="1" applyBorder="1" applyAlignment="1" applyProtection="1">
      <alignment horizontal="left" vertical="center" wrapText="1"/>
      <protection locked="0"/>
    </xf>
    <xf numFmtId="0" fontId="0" fillId="0" borderId="25" xfId="0" applyNumberFormat="1" applyFont="1" applyFill="1" applyBorder="1" applyAlignment="1" applyProtection="1">
      <alignment horizontal="left" vertical="center" wrapText="1"/>
      <protection locked="0"/>
    </xf>
    <xf numFmtId="0" fontId="0" fillId="0" borderId="16" xfId="0" applyNumberFormat="1" applyFont="1" applyFill="1" applyBorder="1" applyAlignment="1" applyProtection="1">
      <alignment horizontal="left" vertical="center" wrapText="1"/>
      <protection locked="0"/>
    </xf>
    <xf numFmtId="0" fontId="0" fillId="0" borderId="29" xfId="0" applyNumberFormat="1" applyFill="1" applyBorder="1" applyAlignment="1" applyProtection="1">
      <alignment horizontal="left" vertical="center"/>
      <protection locked="0"/>
    </xf>
    <xf numFmtId="0" fontId="0" fillId="0" borderId="30" xfId="0" applyNumberFormat="1" applyFont="1" applyFill="1" applyBorder="1" applyAlignment="1" applyProtection="1">
      <alignment horizontal="left" vertical="center"/>
      <protection locked="0"/>
    </xf>
    <xf numFmtId="0" fontId="0" fillId="0" borderId="31" xfId="0" applyNumberFormat="1" applyFont="1" applyFill="1" applyBorder="1" applyAlignment="1" applyProtection="1">
      <alignment horizontal="left" vertical="center"/>
      <protection locked="0"/>
    </xf>
    <xf numFmtId="0" fontId="6" fillId="3" borderId="26" xfId="0" applyFont="1" applyFill="1" applyBorder="1" applyAlignment="1" applyProtection="1">
      <alignment horizontal="left" vertical="center"/>
    </xf>
    <xf numFmtId="0" fontId="6" fillId="3" borderId="27" xfId="0" applyFont="1" applyFill="1" applyBorder="1" applyAlignment="1" applyProtection="1">
      <alignment horizontal="left" vertical="center"/>
    </xf>
    <xf numFmtId="0" fontId="6" fillId="3" borderId="28" xfId="0" applyFont="1" applyFill="1" applyBorder="1" applyAlignment="1" applyProtection="1">
      <alignment horizontal="left" vertical="center"/>
    </xf>
    <xf numFmtId="0" fontId="0" fillId="0" borderId="22" xfId="0" applyNumberFormat="1" applyFont="1" applyFill="1" applyBorder="1" applyAlignment="1" applyProtection="1">
      <alignment horizontal="left" vertical="center"/>
      <protection locked="0"/>
    </xf>
    <xf numFmtId="0" fontId="0" fillId="0" borderId="23" xfId="0" applyNumberFormat="1" applyFont="1" applyFill="1" applyBorder="1" applyAlignment="1" applyProtection="1">
      <alignment horizontal="left" vertical="center"/>
      <protection locked="0"/>
    </xf>
    <xf numFmtId="0" fontId="0" fillId="0" borderId="17" xfId="0" applyNumberFormat="1" applyFont="1" applyFill="1" applyBorder="1" applyAlignment="1" applyProtection="1">
      <alignment horizontal="left" vertical="center"/>
      <protection locked="0"/>
    </xf>
    <xf numFmtId="49" fontId="6" fillId="3" borderId="3" xfId="0" applyNumberFormat="1" applyFont="1" applyFill="1" applyBorder="1" applyAlignment="1" applyProtection="1">
      <alignment vertical="center"/>
    </xf>
    <xf numFmtId="49" fontId="6" fillId="3" borderId="4" xfId="0" applyNumberFormat="1" applyFont="1" applyFill="1" applyBorder="1" applyAlignment="1" applyProtection="1">
      <alignment vertical="center"/>
    </xf>
    <xf numFmtId="0" fontId="4" fillId="0" borderId="24"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164" fontId="4" fillId="0" borderId="24" xfId="0" applyNumberFormat="1" applyFont="1" applyFill="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2" borderId="0" xfId="0" applyFill="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5"/>
  <sheetViews>
    <sheetView tabSelected="1" zoomScale="85" zoomScaleNormal="85" zoomScaleSheetLayoutView="100" workbookViewId="0">
      <selection activeCell="J15" sqref="J15"/>
    </sheetView>
  </sheetViews>
  <sheetFormatPr baseColWidth="10" defaultRowHeight="12.75" x14ac:dyDescent="0.2"/>
  <cols>
    <col min="1" max="1" width="4.5703125" customWidth="1"/>
    <col min="2" max="2" width="28.42578125" customWidth="1"/>
    <col min="3" max="5" width="20.7109375" customWidth="1"/>
  </cols>
  <sheetData>
    <row r="1" spans="1:6" x14ac:dyDescent="0.2">
      <c r="A1" s="3"/>
      <c r="B1" s="3"/>
      <c r="C1" s="3"/>
      <c r="D1" s="3"/>
      <c r="E1" s="3"/>
      <c r="F1" s="3"/>
    </row>
    <row r="2" spans="1:6" ht="15.75" x14ac:dyDescent="0.2">
      <c r="A2" s="3"/>
      <c r="B2" s="22" t="s">
        <v>4</v>
      </c>
      <c r="C2" s="23" t="s">
        <v>5</v>
      </c>
      <c r="D2" s="24"/>
      <c r="E2" s="25" t="s">
        <v>28</v>
      </c>
      <c r="F2" s="3"/>
    </row>
    <row r="3" spans="1:6" s="1" customFormat="1" ht="16.5" thickBot="1" x14ac:dyDescent="0.25">
      <c r="A3" s="3"/>
      <c r="B3" s="26"/>
      <c r="C3" s="24"/>
      <c r="D3" s="24"/>
      <c r="E3" s="24"/>
      <c r="F3" s="3"/>
    </row>
    <row r="4" spans="1:6" s="1" customFormat="1" ht="13.5" customHeight="1" x14ac:dyDescent="0.2">
      <c r="A4" s="3"/>
      <c r="B4" s="74" t="s">
        <v>6</v>
      </c>
      <c r="C4" s="91"/>
      <c r="D4" s="92"/>
      <c r="E4" s="93"/>
      <c r="F4" s="3"/>
    </row>
    <row r="5" spans="1:6" s="1" customFormat="1" x14ac:dyDescent="0.2">
      <c r="A5" s="3"/>
      <c r="B5" s="27" t="s">
        <v>7</v>
      </c>
      <c r="C5" s="94"/>
      <c r="D5" s="95"/>
      <c r="E5" s="96"/>
      <c r="F5" s="3"/>
    </row>
    <row r="6" spans="1:6" s="1" customFormat="1" x14ac:dyDescent="0.2">
      <c r="A6" s="3"/>
      <c r="B6" s="27" t="s">
        <v>8</v>
      </c>
      <c r="C6" s="97"/>
      <c r="D6" s="98"/>
      <c r="E6" s="99"/>
      <c r="F6" s="3"/>
    </row>
    <row r="7" spans="1:6" s="1" customFormat="1" ht="12.75" customHeight="1" thickBot="1" x14ac:dyDescent="0.25">
      <c r="A7" s="3"/>
      <c r="B7" s="28" t="s">
        <v>9</v>
      </c>
      <c r="C7" s="106"/>
      <c r="D7" s="107"/>
      <c r="E7" s="108"/>
      <c r="F7" s="3"/>
    </row>
    <row r="8" spans="1:6" ht="13.5" thickBot="1" x14ac:dyDescent="0.25">
      <c r="A8" s="3"/>
      <c r="B8" s="24"/>
      <c r="C8" s="24"/>
      <c r="D8" s="24"/>
      <c r="E8" s="24"/>
      <c r="F8" s="3"/>
    </row>
    <row r="9" spans="1:6" s="1" customFormat="1" ht="13.5" customHeight="1" x14ac:dyDescent="0.2">
      <c r="A9" s="3"/>
      <c r="B9" s="75" t="s">
        <v>10</v>
      </c>
      <c r="C9" s="103"/>
      <c r="D9" s="104"/>
      <c r="E9" s="105"/>
      <c r="F9" s="3"/>
    </row>
    <row r="10" spans="1:6" x14ac:dyDescent="0.2">
      <c r="A10" s="3"/>
      <c r="B10" s="29" t="s">
        <v>7</v>
      </c>
      <c r="C10" s="100"/>
      <c r="D10" s="101"/>
      <c r="E10" s="102"/>
      <c r="F10" s="3"/>
    </row>
    <row r="11" spans="1:6" x14ac:dyDescent="0.2">
      <c r="A11" s="3"/>
      <c r="B11" s="27" t="s">
        <v>8</v>
      </c>
      <c r="C11" s="94"/>
      <c r="D11" s="95"/>
      <c r="E11" s="96"/>
      <c r="F11" s="3"/>
    </row>
    <row r="12" spans="1:6" ht="13.5" thickBot="1" x14ac:dyDescent="0.25">
      <c r="A12" s="3"/>
      <c r="B12" s="28" t="s">
        <v>9</v>
      </c>
      <c r="C12" s="106"/>
      <c r="D12" s="107"/>
      <c r="E12" s="108"/>
      <c r="F12" s="3"/>
    </row>
    <row r="13" spans="1:6" ht="13.5" thickBot="1" x14ac:dyDescent="0.25">
      <c r="A13" s="3"/>
      <c r="B13" s="24"/>
      <c r="C13" s="24"/>
      <c r="D13" s="24"/>
      <c r="E13" s="24"/>
      <c r="F13" s="3"/>
    </row>
    <row r="14" spans="1:6" s="1" customFormat="1" ht="13.5" customHeight="1" x14ac:dyDescent="0.2">
      <c r="A14" s="3"/>
      <c r="B14" s="7" t="s">
        <v>11</v>
      </c>
      <c r="C14" s="109"/>
      <c r="D14" s="109"/>
      <c r="E14" s="110"/>
      <c r="F14" s="3"/>
    </row>
    <row r="15" spans="1:6" s="1" customFormat="1" x14ac:dyDescent="0.2">
      <c r="A15" s="3"/>
      <c r="B15" s="30" t="s">
        <v>12</v>
      </c>
      <c r="C15" s="111" t="s">
        <v>37</v>
      </c>
      <c r="D15" s="112"/>
      <c r="E15" s="31"/>
      <c r="F15" s="3"/>
    </row>
    <row r="16" spans="1:6" x14ac:dyDescent="0.2">
      <c r="A16" s="3"/>
      <c r="B16" s="30" t="s">
        <v>13</v>
      </c>
      <c r="C16" s="111" t="s">
        <v>37</v>
      </c>
      <c r="D16" s="113"/>
      <c r="E16" s="31"/>
      <c r="F16" s="3"/>
    </row>
    <row r="17" spans="1:8" s="1" customFormat="1" x14ac:dyDescent="0.2">
      <c r="A17" s="3"/>
      <c r="B17" s="30" t="s">
        <v>14</v>
      </c>
      <c r="C17" s="114">
        <v>0</v>
      </c>
      <c r="D17" s="115"/>
      <c r="E17" s="32"/>
      <c r="F17" s="3"/>
    </row>
    <row r="18" spans="1:8" s="1" customFormat="1" ht="13.5" thickBot="1" x14ac:dyDescent="0.25">
      <c r="A18" s="3"/>
      <c r="B18" s="33" t="s">
        <v>15</v>
      </c>
      <c r="C18" s="89">
        <v>0</v>
      </c>
      <c r="D18" s="90"/>
      <c r="E18" s="34"/>
      <c r="F18" s="3"/>
    </row>
    <row r="19" spans="1:8" ht="13.5" customHeight="1" thickBot="1" x14ac:dyDescent="0.25">
      <c r="A19" s="3"/>
      <c r="B19" s="35"/>
      <c r="C19" s="24"/>
      <c r="D19" s="24"/>
      <c r="E19" s="36"/>
      <c r="F19" s="3"/>
    </row>
    <row r="20" spans="1:8" ht="13.5" customHeight="1" x14ac:dyDescent="0.2">
      <c r="A20" s="3"/>
      <c r="B20" s="37" t="s">
        <v>16</v>
      </c>
      <c r="C20" s="8" t="s">
        <v>65</v>
      </c>
      <c r="D20" s="8" t="s">
        <v>66</v>
      </c>
      <c r="E20" s="9" t="s">
        <v>67</v>
      </c>
      <c r="F20" s="3"/>
    </row>
    <row r="21" spans="1:8" x14ac:dyDescent="0.2">
      <c r="A21" s="3"/>
      <c r="B21" s="30" t="s">
        <v>17</v>
      </c>
      <c r="C21" s="38"/>
      <c r="D21" s="39">
        <f>C17</f>
        <v>0</v>
      </c>
      <c r="E21" s="40">
        <f>C17*C18</f>
        <v>0</v>
      </c>
      <c r="F21" s="3"/>
    </row>
    <row r="22" spans="1:8" x14ac:dyDescent="0.2">
      <c r="A22" s="3"/>
      <c r="B22" s="41" t="s">
        <v>18</v>
      </c>
      <c r="C22" s="73" t="s">
        <v>37</v>
      </c>
      <c r="D22" s="16">
        <f>IF(C22="Sélectionner",0,IF(C22="Aucun",0,D21*C22))</f>
        <v>0</v>
      </c>
      <c r="E22" s="17">
        <f>C18*D22</f>
        <v>0</v>
      </c>
      <c r="F22" s="3"/>
    </row>
    <row r="23" spans="1:8" ht="13.5" thickBot="1" x14ac:dyDescent="0.25">
      <c r="A23" s="3"/>
      <c r="B23" s="76" t="s">
        <v>19</v>
      </c>
      <c r="C23" s="42"/>
      <c r="D23" s="43">
        <f>SUM(D21:D22)</f>
        <v>0</v>
      </c>
      <c r="E23" s="44">
        <f>SUM(E21:E22)</f>
        <v>0</v>
      </c>
      <c r="F23" s="3"/>
    </row>
    <row r="24" spans="1:8" s="1" customFormat="1" ht="13.5" thickBot="1" x14ac:dyDescent="0.25">
      <c r="A24" s="3"/>
      <c r="B24" s="45"/>
      <c r="C24" s="46"/>
      <c r="D24" s="47"/>
      <c r="E24" s="48"/>
      <c r="F24" s="3"/>
    </row>
    <row r="25" spans="1:8" ht="13.5" customHeight="1" x14ac:dyDescent="0.2">
      <c r="A25" s="3"/>
      <c r="B25" s="7" t="s">
        <v>20</v>
      </c>
      <c r="C25" s="8" t="s">
        <v>65</v>
      </c>
      <c r="D25" s="8" t="s">
        <v>66</v>
      </c>
      <c r="E25" s="9" t="s">
        <v>67</v>
      </c>
      <c r="F25" s="3"/>
    </row>
    <row r="26" spans="1:8" x14ac:dyDescent="0.2">
      <c r="A26" s="3"/>
      <c r="B26" s="30" t="s">
        <v>21</v>
      </c>
      <c r="C26" s="88">
        <v>5.2999999999999999E-2</v>
      </c>
      <c r="D26" s="12">
        <f>D23*C26</f>
        <v>0</v>
      </c>
      <c r="E26" s="13">
        <f>E23*C26</f>
        <v>0</v>
      </c>
      <c r="F26" s="3"/>
    </row>
    <row r="27" spans="1:8" x14ac:dyDescent="0.2">
      <c r="A27" s="3"/>
      <c r="B27" s="30" t="s">
        <v>22</v>
      </c>
      <c r="C27" s="11">
        <v>1.0999999999999999E-2</v>
      </c>
      <c r="D27" s="12">
        <f>D23*C27</f>
        <v>0</v>
      </c>
      <c r="E27" s="13">
        <f>E23*C27</f>
        <v>0</v>
      </c>
      <c r="F27" s="3"/>
      <c r="H27" s="1"/>
    </row>
    <row r="28" spans="1:8" x14ac:dyDescent="0.2">
      <c r="A28" s="3"/>
      <c r="B28" s="30" t="s">
        <v>23</v>
      </c>
      <c r="C28" s="11">
        <f>MAX(D60:D85)</f>
        <v>0</v>
      </c>
      <c r="D28" s="12">
        <f>D23*C28</f>
        <v>0</v>
      </c>
      <c r="E28" s="13">
        <f>E23*C28</f>
        <v>0</v>
      </c>
      <c r="F28" s="3"/>
    </row>
    <row r="29" spans="1:8" x14ac:dyDescent="0.2">
      <c r="A29" s="3"/>
      <c r="B29" s="30" t="s">
        <v>24</v>
      </c>
      <c r="C29" s="49">
        <f>0.05*0.1055</f>
        <v>5.2750000000000002E-3</v>
      </c>
      <c r="D29" s="12">
        <f>D23*C29</f>
        <v>0</v>
      </c>
      <c r="E29" s="13">
        <f>E23*C29</f>
        <v>0</v>
      </c>
      <c r="F29" s="3"/>
    </row>
    <row r="30" spans="1:8" s="1" customFormat="1" x14ac:dyDescent="0.2">
      <c r="A30" s="3"/>
      <c r="B30" s="50" t="s">
        <v>25</v>
      </c>
      <c r="C30" s="51"/>
      <c r="D30" s="12" t="str">
        <f>IF(C30="","",D23*C30)</f>
        <v/>
      </c>
      <c r="E30" s="52" t="str">
        <f>IF(C30="","",E23*C30)</f>
        <v/>
      </c>
      <c r="F30" s="3"/>
    </row>
    <row r="31" spans="1:8" s="1" customFormat="1" x14ac:dyDescent="0.2">
      <c r="A31" s="3"/>
      <c r="B31" s="30" t="s">
        <v>26</v>
      </c>
      <c r="C31" s="53"/>
      <c r="D31" s="12" t="str">
        <f>IF(C31="","",D23*C31)</f>
        <v/>
      </c>
      <c r="E31" s="52" t="str">
        <f>IF(C31="","",E23*C31)</f>
        <v/>
      </c>
      <c r="F31" s="3"/>
    </row>
    <row r="32" spans="1:8" ht="26.25" customHeight="1" x14ac:dyDescent="0.2">
      <c r="A32" s="3"/>
      <c r="B32" s="77" t="s">
        <v>27</v>
      </c>
      <c r="C32" s="54">
        <f>SUM(C26:C31)</f>
        <v>6.9275000000000003E-2</v>
      </c>
      <c r="D32" s="55">
        <f>SUM(D26:D31)</f>
        <v>0</v>
      </c>
      <c r="E32" s="56">
        <f>SUM(E26:E31)</f>
        <v>0</v>
      </c>
      <c r="F32" s="3"/>
      <c r="G32" s="2"/>
    </row>
    <row r="33" spans="1:6" s="1" customFormat="1" x14ac:dyDescent="0.2">
      <c r="A33" s="3"/>
      <c r="B33" s="57"/>
      <c r="C33" s="58"/>
      <c r="D33" s="58"/>
      <c r="E33" s="59"/>
      <c r="F33" s="3"/>
    </row>
    <row r="34" spans="1:6" ht="26.25" thickBot="1" x14ac:dyDescent="0.25">
      <c r="A34" s="3"/>
      <c r="B34" s="78" t="s">
        <v>31</v>
      </c>
      <c r="C34" s="60"/>
      <c r="D34" s="60">
        <f>SUM(D26:D31)+D23</f>
        <v>0</v>
      </c>
      <c r="E34" s="61">
        <f>SUM(E26:E31)+E23</f>
        <v>0</v>
      </c>
      <c r="F34" s="3"/>
    </row>
    <row r="35" spans="1:6" s="1" customFormat="1" ht="13.5" thickBot="1" x14ac:dyDescent="0.25">
      <c r="A35" s="3"/>
      <c r="B35" s="62"/>
      <c r="C35" s="63"/>
      <c r="D35" s="63"/>
      <c r="E35" s="63"/>
      <c r="F35" s="3"/>
    </row>
    <row r="36" spans="1:6" ht="13.5" customHeight="1" x14ac:dyDescent="0.2">
      <c r="A36" s="3"/>
      <c r="B36" s="7" t="s">
        <v>29</v>
      </c>
      <c r="C36" s="8" t="s">
        <v>65</v>
      </c>
      <c r="D36" s="8" t="s">
        <v>66</v>
      </c>
      <c r="E36" s="9" t="s">
        <v>67</v>
      </c>
      <c r="F36" s="3"/>
    </row>
    <row r="37" spans="1:6" x14ac:dyDescent="0.2">
      <c r="A37" s="3"/>
      <c r="B37" s="10" t="s">
        <v>21</v>
      </c>
      <c r="C37" s="88">
        <v>5.2999999999999999E-2</v>
      </c>
      <c r="D37" s="12">
        <f>D23*C37</f>
        <v>0</v>
      </c>
      <c r="E37" s="13">
        <f>E23*C37</f>
        <v>0</v>
      </c>
      <c r="F37" s="3"/>
    </row>
    <row r="38" spans="1:6" x14ac:dyDescent="0.2">
      <c r="A38" s="3"/>
      <c r="B38" s="10" t="s">
        <v>22</v>
      </c>
      <c r="C38" s="11">
        <v>1.0999999999999999E-2</v>
      </c>
      <c r="D38" s="12">
        <f>D23*C38</f>
        <v>0</v>
      </c>
      <c r="E38" s="13">
        <f>E23*C38</f>
        <v>0</v>
      </c>
      <c r="F38" s="3"/>
    </row>
    <row r="39" spans="1:6" s="1" customFormat="1" x14ac:dyDescent="0.2">
      <c r="A39" s="3"/>
      <c r="B39" s="64" t="s">
        <v>25</v>
      </c>
      <c r="C39" s="51"/>
      <c r="D39" s="12" t="str">
        <f>IF(C39="","",D23*C39)</f>
        <v/>
      </c>
      <c r="E39" s="52" t="str">
        <f>IF(C39="","",E23*C39)</f>
        <v/>
      </c>
      <c r="F39" s="5"/>
    </row>
    <row r="40" spans="1:6" s="1" customFormat="1" x14ac:dyDescent="0.2">
      <c r="A40" s="3"/>
      <c r="B40" s="64" t="s">
        <v>30</v>
      </c>
      <c r="C40" s="51"/>
      <c r="D40" s="12" t="str">
        <f>IF(C40="","",D23*C40)</f>
        <v/>
      </c>
      <c r="E40" s="52" t="str">
        <f>IF(C40="","",E23*C40)</f>
        <v/>
      </c>
      <c r="F40" s="3"/>
    </row>
    <row r="41" spans="1:6" s="1" customFormat="1" x14ac:dyDescent="0.2">
      <c r="A41" s="3"/>
      <c r="B41" s="10" t="str">
        <f>IF(C16=B89,"Impôt à la source","")</f>
        <v/>
      </c>
      <c r="C41" s="11" t="str">
        <f>IF(C16=B89,0.05,"")</f>
        <v/>
      </c>
      <c r="D41" s="12" t="str">
        <f>IF(C41="","",D23*C41)</f>
        <v/>
      </c>
      <c r="E41" s="13" t="str">
        <f>IF(C41="","",E23*C41)</f>
        <v/>
      </c>
      <c r="F41" s="3"/>
    </row>
    <row r="42" spans="1:6" ht="12.75" customHeight="1" x14ac:dyDescent="0.2">
      <c r="A42" s="3"/>
      <c r="B42" s="10" t="str">
        <f>IF(C16=B91,"Impôt à la source","")</f>
        <v/>
      </c>
      <c r="C42" s="80"/>
      <c r="D42" s="12" t="str">
        <f>IF(B42="","",D23*C42)</f>
        <v/>
      </c>
      <c r="E42" s="13" t="str">
        <f>IF(B42="","",E23*C42)</f>
        <v/>
      </c>
      <c r="F42" s="3"/>
    </row>
    <row r="43" spans="1:6" s="1" customFormat="1" ht="12.75" customHeight="1" x14ac:dyDescent="0.2">
      <c r="A43" s="3"/>
      <c r="B43" s="65" t="str">
        <f>IF(C15=B83,"CAF","")</f>
        <v/>
      </c>
      <c r="C43" s="11" t="str">
        <f>IF(C15=B83,0.0017,"")</f>
        <v/>
      </c>
      <c r="D43" s="12" t="str">
        <f>IF(C15=B83,D23*C43,"")</f>
        <v/>
      </c>
      <c r="E43" s="13" t="str">
        <f>IF(C15=B83,E23*C43,"")</f>
        <v/>
      </c>
      <c r="F43" s="3"/>
    </row>
    <row r="44" spans="1:6" ht="25.5" customHeight="1" x14ac:dyDescent="0.2">
      <c r="A44" s="3"/>
      <c r="B44" s="77" t="s">
        <v>32</v>
      </c>
      <c r="C44" s="66">
        <f>SUM(C37:C43)</f>
        <v>6.4000000000000001E-2</v>
      </c>
      <c r="D44" s="67">
        <f>SUM(D37:D43)</f>
        <v>0</v>
      </c>
      <c r="E44" s="68">
        <f>SUM(E37:E43)</f>
        <v>0</v>
      </c>
      <c r="F44" s="3"/>
    </row>
    <row r="45" spans="1:6" ht="12.75" customHeight="1" x14ac:dyDescent="0.2">
      <c r="A45" s="3"/>
      <c r="B45" s="69"/>
      <c r="C45" s="70"/>
      <c r="D45" s="70"/>
      <c r="E45" s="71"/>
      <c r="F45" s="3"/>
    </row>
    <row r="46" spans="1:6" ht="13.5" thickBot="1" x14ac:dyDescent="0.25">
      <c r="A46" s="3"/>
      <c r="B46" s="79" t="s">
        <v>33</v>
      </c>
      <c r="C46" s="43"/>
      <c r="D46" s="43">
        <f>D23-D44</f>
        <v>0</v>
      </c>
      <c r="E46" s="72">
        <f>E23-E44</f>
        <v>0</v>
      </c>
      <c r="F46" s="3"/>
    </row>
    <row r="47" spans="1:6" s="1" customFormat="1" ht="13.5" thickBot="1" x14ac:dyDescent="0.25">
      <c r="A47" s="3"/>
      <c r="B47" s="24"/>
      <c r="C47" s="24"/>
      <c r="D47" s="24"/>
      <c r="E47" s="24"/>
      <c r="F47" s="3"/>
    </row>
    <row r="48" spans="1:6" s="1" customFormat="1" ht="13.5" customHeight="1" x14ac:dyDescent="0.2">
      <c r="A48" s="3"/>
      <c r="B48" s="7" t="s">
        <v>34</v>
      </c>
      <c r="C48" s="8"/>
      <c r="D48" s="8" t="s">
        <v>66</v>
      </c>
      <c r="E48" s="9" t="s">
        <v>67</v>
      </c>
      <c r="F48" s="3"/>
    </row>
    <row r="49" spans="1:6" s="1" customFormat="1" ht="25.5" x14ac:dyDescent="0.2">
      <c r="A49" s="3"/>
      <c r="B49" s="10" t="s">
        <v>35</v>
      </c>
      <c r="C49" s="11"/>
      <c r="D49" s="12">
        <f>IF(D41="",D26+D27+D29+D37+D38,D26+D27+D29+D37+D38+D41)</f>
        <v>0</v>
      </c>
      <c r="E49" s="13">
        <f>IF(E41="",E26+E27+E29+E37+E38,E26+E27+E29+E37+E38+E41)</f>
        <v>0</v>
      </c>
      <c r="F49" s="3"/>
    </row>
    <row r="50" spans="1:6" s="1" customFormat="1" ht="25.5" x14ac:dyDescent="0.2">
      <c r="A50" s="3"/>
      <c r="B50" s="10" t="s">
        <v>36</v>
      </c>
      <c r="C50" s="11"/>
      <c r="D50" s="12">
        <f>IF(D43="",D28,D28+D43)</f>
        <v>0</v>
      </c>
      <c r="E50" s="13">
        <f>IF(E43="",E28,E28+E43)</f>
        <v>0</v>
      </c>
      <c r="F50" s="3"/>
    </row>
    <row r="51" spans="1:6" s="1" customFormat="1" x14ac:dyDescent="0.2">
      <c r="A51" s="3"/>
      <c r="B51" s="10" t="str">
        <f>IF(AND(D30="",E30="",D39="",E39=""),"","Primes aux assureurs IJ")</f>
        <v/>
      </c>
      <c r="C51" s="6"/>
      <c r="D51" s="12" t="str">
        <f>IF(AND(D30="",D39=""),"",IF(D30="",D39,IF(D39="",D30,D30+D39)))</f>
        <v/>
      </c>
      <c r="E51" s="13" t="str">
        <f>IF(AND(E30="",E39=""),"",IF(E30="",E39,IF(E39="",E30,E30+E39)))</f>
        <v/>
      </c>
      <c r="F51" s="3"/>
    </row>
    <row r="52" spans="1:6" s="1" customFormat="1" ht="26.25" customHeight="1" x14ac:dyDescent="0.2">
      <c r="A52" s="3"/>
      <c r="B52" s="14" t="str">
        <f>IF(AND(C31="",E31="",C40="",E40=""),"","Primes aux assureurs-accidents")</f>
        <v/>
      </c>
      <c r="C52" s="15"/>
      <c r="D52" s="16" t="str">
        <f>IF(AND(D31="",D40=""),"",IF(D31="",D40,IF(D40="",D31,D31+D40)))</f>
        <v/>
      </c>
      <c r="E52" s="17" t="str">
        <f>IF(AND(E31="",E40=""),"",IF(E31="",E40,IF(E40="",E31,E31+E40)))</f>
        <v/>
      </c>
      <c r="F52" s="3"/>
    </row>
    <row r="53" spans="1:6" s="1" customFormat="1" ht="13.5" thickBot="1" x14ac:dyDescent="0.25">
      <c r="A53" s="3"/>
      <c r="B53" s="18" t="str">
        <f>IF(D53="","","Impôt à la source au fisc")</f>
        <v/>
      </c>
      <c r="C53" s="19"/>
      <c r="D53" s="20" t="str">
        <f>IF(D42="","",D42)</f>
        <v/>
      </c>
      <c r="E53" s="21" t="str">
        <f>IF(E42="","",E42)</f>
        <v/>
      </c>
      <c r="F53" s="3"/>
    </row>
    <row r="54" spans="1:6" s="1" customFormat="1" x14ac:dyDescent="0.2">
      <c r="A54" s="3"/>
      <c r="B54" s="3"/>
      <c r="C54" s="3"/>
      <c r="D54" s="3"/>
      <c r="E54" s="3"/>
      <c r="F54" s="3"/>
    </row>
    <row r="55" spans="1:6" s="81" customFormat="1" hidden="1" x14ac:dyDescent="0.2">
      <c r="A55" s="5"/>
      <c r="B55" s="5"/>
      <c r="C55" s="5"/>
      <c r="D55" s="5"/>
      <c r="E55" s="5"/>
      <c r="F55" s="5"/>
    </row>
    <row r="56" spans="1:6" s="81" customFormat="1" hidden="1" x14ac:dyDescent="0.2">
      <c r="A56" s="5"/>
      <c r="B56" s="5"/>
      <c r="C56" s="5"/>
      <c r="D56" s="5"/>
      <c r="E56" s="5"/>
      <c r="F56" s="5"/>
    </row>
    <row r="57" spans="1:6" s="81" customFormat="1" hidden="1" x14ac:dyDescent="0.2">
      <c r="A57" s="5"/>
      <c r="B57" s="5"/>
      <c r="C57" s="5"/>
      <c r="D57" s="5"/>
      <c r="E57" s="5"/>
      <c r="F57" s="5"/>
    </row>
    <row r="58" spans="1:6" s="81" customFormat="1" ht="11.25" hidden="1" customHeight="1" x14ac:dyDescent="0.2">
      <c r="A58" s="82"/>
      <c r="B58" s="83" t="s">
        <v>4</v>
      </c>
      <c r="C58" s="82"/>
      <c r="D58" s="82"/>
      <c r="E58" s="82"/>
      <c r="F58" s="5"/>
    </row>
    <row r="59" spans="1:6" s="81" customFormat="1" ht="11.25" hidden="1" customHeight="1" x14ac:dyDescent="0.2">
      <c r="A59" s="82"/>
      <c r="B59" s="82" t="s">
        <v>37</v>
      </c>
      <c r="C59" s="116">
        <v>0</v>
      </c>
      <c r="D59" s="82">
        <v>0</v>
      </c>
      <c r="E59" s="82"/>
      <c r="F59" s="5"/>
    </row>
    <row r="60" spans="1:6" s="81" customFormat="1" hidden="1" x14ac:dyDescent="0.2">
      <c r="A60" s="82"/>
      <c r="B60" s="82" t="s">
        <v>38</v>
      </c>
      <c r="C60" s="116">
        <v>1.4500000000000001E-2</v>
      </c>
      <c r="D60" s="82" t="str">
        <f t="shared" ref="D60:D85" si="0">IF($C$15=B60,C60,"")</f>
        <v/>
      </c>
      <c r="E60" s="82"/>
      <c r="F60" s="82"/>
    </row>
    <row r="61" spans="1:6" s="81" customFormat="1" hidden="1" x14ac:dyDescent="0.2">
      <c r="A61" s="82"/>
      <c r="B61" s="82" t="s">
        <v>39</v>
      </c>
      <c r="C61" s="116">
        <v>1.6E-2</v>
      </c>
      <c r="D61" s="82" t="str">
        <f t="shared" si="0"/>
        <v/>
      </c>
      <c r="E61" s="82"/>
      <c r="F61" s="82"/>
    </row>
    <row r="62" spans="1:6" s="81" customFormat="1" hidden="1" x14ac:dyDescent="0.2">
      <c r="A62" s="82"/>
      <c r="B62" s="82" t="s">
        <v>40</v>
      </c>
      <c r="C62" s="116">
        <v>1.7999999999999999E-2</v>
      </c>
      <c r="D62" s="82" t="str">
        <f t="shared" si="0"/>
        <v/>
      </c>
      <c r="E62" s="82"/>
      <c r="F62" s="82"/>
    </row>
    <row r="63" spans="1:6" s="81" customFormat="1" hidden="1" x14ac:dyDescent="0.2">
      <c r="A63" s="82"/>
      <c r="B63" s="82" t="s">
        <v>41</v>
      </c>
      <c r="C63" s="116">
        <v>1.2500000000000001E-2</v>
      </c>
      <c r="D63" s="82" t="str">
        <f t="shared" si="0"/>
        <v/>
      </c>
      <c r="E63" s="82"/>
      <c r="F63" s="82"/>
    </row>
    <row r="64" spans="1:6" s="81" customFormat="1" hidden="1" x14ac:dyDescent="0.2">
      <c r="A64" s="82"/>
      <c r="B64" s="82" t="s">
        <v>42</v>
      </c>
      <c r="C64" s="116">
        <v>1.6500000000000001E-2</v>
      </c>
      <c r="D64" s="82" t="str">
        <f t="shared" si="0"/>
        <v/>
      </c>
      <c r="E64" s="82"/>
      <c r="F64" s="82"/>
    </row>
    <row r="65" spans="1:6" s="81" customFormat="1" hidden="1" x14ac:dyDescent="0.2">
      <c r="A65" s="82"/>
      <c r="B65" s="82" t="s">
        <v>43</v>
      </c>
      <c r="C65" s="116">
        <v>1.4999999999999999E-2</v>
      </c>
      <c r="D65" s="82" t="str">
        <f t="shared" si="0"/>
        <v/>
      </c>
      <c r="E65" s="82"/>
      <c r="F65" s="82"/>
    </row>
    <row r="66" spans="1:6" s="81" customFormat="1" hidden="1" x14ac:dyDescent="0.2">
      <c r="A66" s="82"/>
      <c r="B66" s="82" t="s">
        <v>44</v>
      </c>
      <c r="C66" s="116">
        <v>2.4799999999999999E-2</v>
      </c>
      <c r="D66" s="82" t="str">
        <f t="shared" si="0"/>
        <v/>
      </c>
      <c r="E66" s="82"/>
      <c r="F66" s="82"/>
    </row>
    <row r="67" spans="1:6" s="81" customFormat="1" hidden="1" x14ac:dyDescent="0.2">
      <c r="A67" s="82"/>
      <c r="B67" s="82" t="s">
        <v>45</v>
      </c>
      <c r="C67" s="116">
        <v>2.2800000000000001E-2</v>
      </c>
      <c r="D67" s="82" t="str">
        <f t="shared" si="0"/>
        <v/>
      </c>
      <c r="E67" s="82"/>
      <c r="F67" s="82"/>
    </row>
    <row r="68" spans="1:6" s="81" customFormat="1" hidden="1" x14ac:dyDescent="0.2">
      <c r="A68" s="82"/>
      <c r="B68" s="82" t="s">
        <v>46</v>
      </c>
      <c r="C68" s="116">
        <v>1.4E-2</v>
      </c>
      <c r="D68" s="82" t="str">
        <f t="shared" si="0"/>
        <v/>
      </c>
      <c r="E68" s="82"/>
      <c r="F68" s="82"/>
    </row>
    <row r="69" spans="1:6" s="81" customFormat="1" hidden="1" x14ac:dyDescent="0.2">
      <c r="A69" s="82"/>
      <c r="B69" s="82" t="s">
        <v>47</v>
      </c>
      <c r="C69" s="116">
        <v>1.6E-2</v>
      </c>
      <c r="D69" s="82" t="str">
        <f t="shared" si="0"/>
        <v/>
      </c>
      <c r="E69" s="82"/>
      <c r="F69" s="82"/>
    </row>
    <row r="70" spans="1:6" s="81" customFormat="1" hidden="1" x14ac:dyDescent="0.2">
      <c r="A70" s="82"/>
      <c r="B70" s="82" t="s">
        <v>1</v>
      </c>
      <c r="C70" s="116">
        <v>2.75E-2</v>
      </c>
      <c r="D70" s="82" t="str">
        <f t="shared" si="0"/>
        <v/>
      </c>
      <c r="E70" s="82"/>
      <c r="F70" s="82"/>
    </row>
    <row r="71" spans="1:6" s="81" customFormat="1" hidden="1" x14ac:dyDescent="0.2">
      <c r="A71" s="82"/>
      <c r="B71" s="82" t="s">
        <v>48</v>
      </c>
      <c r="C71" s="116">
        <v>1.35E-2</v>
      </c>
      <c r="D71" s="82" t="str">
        <f t="shared" si="0"/>
        <v/>
      </c>
      <c r="E71" s="82"/>
      <c r="F71" s="82"/>
    </row>
    <row r="72" spans="1:6" s="81" customFormat="1" hidden="1" x14ac:dyDescent="0.2">
      <c r="A72" s="82"/>
      <c r="B72" s="82" t="s">
        <v>49</v>
      </c>
      <c r="C72" s="116">
        <v>1.9E-2</v>
      </c>
      <c r="D72" s="82" t="str">
        <f t="shared" si="0"/>
        <v/>
      </c>
      <c r="E72" s="82"/>
      <c r="F72" s="82"/>
    </row>
    <row r="73" spans="1:6" s="81" customFormat="1" hidden="1" x14ac:dyDescent="0.2">
      <c r="A73" s="82"/>
      <c r="B73" s="82" t="s">
        <v>50</v>
      </c>
      <c r="C73" s="116">
        <v>1.4999999999999999E-2</v>
      </c>
      <c r="D73" s="82" t="str">
        <f t="shared" si="0"/>
        <v/>
      </c>
      <c r="E73" s="82"/>
      <c r="F73" s="82"/>
    </row>
    <row r="74" spans="1:6" s="81" customFormat="1" hidden="1" x14ac:dyDescent="0.2">
      <c r="A74" s="82"/>
      <c r="B74" s="82" t="s">
        <v>51</v>
      </c>
      <c r="C74" s="116">
        <v>1.4E-2</v>
      </c>
      <c r="D74" s="82" t="str">
        <f t="shared" si="0"/>
        <v/>
      </c>
      <c r="E74" s="82"/>
      <c r="F74" s="82"/>
    </row>
    <row r="75" spans="1:6" s="81" customFormat="1" hidden="1" x14ac:dyDescent="0.2">
      <c r="A75" s="82"/>
      <c r="B75" s="82" t="s">
        <v>52</v>
      </c>
      <c r="C75" s="116">
        <v>1.7999999999999999E-2</v>
      </c>
      <c r="D75" s="82" t="str">
        <f t="shared" si="0"/>
        <v/>
      </c>
      <c r="E75" s="82"/>
      <c r="F75" s="82"/>
    </row>
    <row r="76" spans="1:6" s="81" customFormat="1" hidden="1" x14ac:dyDescent="0.2">
      <c r="A76" s="82"/>
      <c r="B76" s="82" t="s">
        <v>53</v>
      </c>
      <c r="C76" s="116">
        <v>1.2500000000000001E-2</v>
      </c>
      <c r="D76" s="82" t="str">
        <f t="shared" si="0"/>
        <v/>
      </c>
      <c r="E76" s="82"/>
      <c r="F76" s="82"/>
    </row>
    <row r="77" spans="1:6" s="81" customFormat="1" hidden="1" x14ac:dyDescent="0.2">
      <c r="A77" s="82"/>
      <c r="B77" s="82" t="s">
        <v>54</v>
      </c>
      <c r="C77" s="116">
        <v>1.2999999999999999E-2</v>
      </c>
      <c r="D77" s="82" t="str">
        <f t="shared" si="0"/>
        <v/>
      </c>
      <c r="E77" s="82"/>
      <c r="F77" s="82"/>
    </row>
    <row r="78" spans="1:6" s="81" customFormat="1" hidden="1" x14ac:dyDescent="0.2">
      <c r="A78" s="82"/>
      <c r="B78" s="82" t="s">
        <v>0</v>
      </c>
      <c r="C78" s="116">
        <v>1.2999999999999999E-2</v>
      </c>
      <c r="D78" s="82" t="str">
        <f t="shared" si="0"/>
        <v/>
      </c>
      <c r="E78" s="82"/>
      <c r="F78" s="82"/>
    </row>
    <row r="79" spans="1:6" s="81" customFormat="1" hidden="1" x14ac:dyDescent="0.2">
      <c r="A79" s="82"/>
      <c r="B79" s="82" t="s">
        <v>2</v>
      </c>
      <c r="C79" s="116">
        <v>1.7000000000000001E-2</v>
      </c>
      <c r="D79" s="82" t="str">
        <f t="shared" si="0"/>
        <v/>
      </c>
      <c r="E79" s="82"/>
      <c r="F79" s="82"/>
    </row>
    <row r="80" spans="1:6" s="81" customFormat="1" hidden="1" x14ac:dyDescent="0.2">
      <c r="A80" s="82"/>
      <c r="B80" s="82" t="s">
        <v>55</v>
      </c>
      <c r="C80" s="116">
        <v>1.4999999999999999E-2</v>
      </c>
      <c r="D80" s="82" t="str">
        <f t="shared" si="0"/>
        <v/>
      </c>
      <c r="E80" s="82"/>
      <c r="F80" s="82"/>
    </row>
    <row r="81" spans="1:6" s="81" customFormat="1" hidden="1" x14ac:dyDescent="0.2">
      <c r="A81" s="82"/>
      <c r="B81" s="82" t="s">
        <v>3</v>
      </c>
      <c r="C81" s="116">
        <v>2.1000000000000001E-2</v>
      </c>
      <c r="D81" s="82" t="str">
        <f t="shared" si="0"/>
        <v/>
      </c>
      <c r="E81" s="82"/>
      <c r="F81" s="82"/>
    </row>
    <row r="82" spans="1:6" s="81" customFormat="1" hidden="1" x14ac:dyDescent="0.2">
      <c r="A82" s="82"/>
      <c r="B82" s="82" t="s">
        <v>56</v>
      </c>
      <c r="C82" s="116">
        <v>2.4799999999999999E-2</v>
      </c>
      <c r="D82" s="82" t="str">
        <f t="shared" si="0"/>
        <v/>
      </c>
      <c r="E82" s="82"/>
      <c r="F82" s="82"/>
    </row>
    <row r="83" spans="1:6" s="81" customFormat="1" hidden="1" x14ac:dyDescent="0.2">
      <c r="A83" s="82"/>
      <c r="B83" s="82" t="s">
        <v>57</v>
      </c>
      <c r="C83" s="116">
        <v>2.5000000000000001E-2</v>
      </c>
      <c r="D83" s="82" t="str">
        <f t="shared" si="0"/>
        <v/>
      </c>
      <c r="E83" s="82"/>
      <c r="F83" s="82"/>
    </row>
    <row r="84" spans="1:6" s="81" customFormat="1" hidden="1" x14ac:dyDescent="0.2">
      <c r="A84" s="82"/>
      <c r="B84" s="82" t="s">
        <v>58</v>
      </c>
      <c r="C84" s="116">
        <v>1.6E-2</v>
      </c>
      <c r="D84" s="82" t="str">
        <f t="shared" si="0"/>
        <v/>
      </c>
      <c r="E84" s="82"/>
      <c r="F84" s="82"/>
    </row>
    <row r="85" spans="1:6" s="81" customFormat="1" hidden="1" x14ac:dyDescent="0.2">
      <c r="A85" s="82"/>
      <c r="B85" s="82" t="s">
        <v>59</v>
      </c>
      <c r="C85" s="116">
        <v>1.025E-2</v>
      </c>
      <c r="D85" s="82" t="str">
        <f t="shared" si="0"/>
        <v/>
      </c>
      <c r="E85" s="82"/>
      <c r="F85" s="82"/>
    </row>
    <row r="86" spans="1:6" s="81" customFormat="1" hidden="1" x14ac:dyDescent="0.2">
      <c r="A86" s="82"/>
      <c r="B86" s="82"/>
      <c r="C86" s="82"/>
      <c r="D86" s="82"/>
      <c r="E86" s="82"/>
      <c r="F86" s="82"/>
    </row>
    <row r="87" spans="1:6" s="81" customFormat="1" hidden="1" x14ac:dyDescent="0.2">
      <c r="A87" s="82"/>
      <c r="B87" s="84" t="s">
        <v>13</v>
      </c>
      <c r="C87" s="82"/>
      <c r="D87" s="82"/>
      <c r="E87" s="82"/>
      <c r="F87" s="82"/>
    </row>
    <row r="88" spans="1:6" s="81" customFormat="1" hidden="1" x14ac:dyDescent="0.2">
      <c r="A88" s="82"/>
      <c r="B88" s="5" t="s">
        <v>37</v>
      </c>
      <c r="C88" s="82"/>
      <c r="D88" s="82"/>
      <c r="E88" s="82"/>
      <c r="F88" s="82"/>
    </row>
    <row r="89" spans="1:6" s="81" customFormat="1" hidden="1" x14ac:dyDescent="0.2">
      <c r="A89" s="82"/>
      <c r="B89" s="5" t="s">
        <v>61</v>
      </c>
      <c r="C89" s="82"/>
      <c r="D89" s="82"/>
      <c r="E89" s="82"/>
      <c r="F89" s="82"/>
    </row>
    <row r="90" spans="1:6" s="81" customFormat="1" hidden="1" x14ac:dyDescent="0.2">
      <c r="A90" s="82"/>
      <c r="B90" s="5" t="s">
        <v>62</v>
      </c>
      <c r="C90" s="82"/>
      <c r="D90" s="82"/>
      <c r="E90" s="82"/>
      <c r="F90" s="82"/>
    </row>
    <row r="91" spans="1:6" s="81" customFormat="1" hidden="1" x14ac:dyDescent="0.2">
      <c r="A91" s="82"/>
      <c r="B91" s="5" t="s">
        <v>63</v>
      </c>
      <c r="C91" s="82"/>
      <c r="D91" s="82"/>
      <c r="E91" s="82"/>
      <c r="F91" s="82"/>
    </row>
    <row r="92" spans="1:6" s="81" customFormat="1" hidden="1" x14ac:dyDescent="0.2">
      <c r="A92" s="82"/>
      <c r="B92" s="82"/>
      <c r="C92" s="82"/>
      <c r="D92" s="82"/>
      <c r="E92" s="82"/>
      <c r="F92" s="82"/>
    </row>
    <row r="93" spans="1:6" s="81" customFormat="1" hidden="1" x14ac:dyDescent="0.2">
      <c r="A93" s="82"/>
      <c r="B93" s="83" t="s">
        <v>60</v>
      </c>
      <c r="C93" s="82"/>
      <c r="D93" s="82"/>
      <c r="E93" s="82"/>
      <c r="F93" s="82"/>
    </row>
    <row r="94" spans="1:6" s="81" customFormat="1" hidden="1" x14ac:dyDescent="0.2">
      <c r="A94" s="82"/>
      <c r="B94" s="82" t="s">
        <v>37</v>
      </c>
      <c r="C94" s="82"/>
      <c r="D94" s="82"/>
      <c r="E94" s="82"/>
      <c r="F94" s="82"/>
    </row>
    <row r="95" spans="1:6" s="81" customFormat="1" hidden="1" x14ac:dyDescent="0.2">
      <c r="A95" s="82"/>
      <c r="B95" s="85">
        <v>8.3299999999999999E-2</v>
      </c>
      <c r="C95" s="82"/>
      <c r="D95" s="82"/>
      <c r="E95" s="82"/>
      <c r="F95" s="82"/>
    </row>
    <row r="96" spans="1:6" s="81" customFormat="1" hidden="1" x14ac:dyDescent="0.2">
      <c r="A96" s="82"/>
      <c r="B96" s="85">
        <v>0.10639999999999999</v>
      </c>
      <c r="C96" s="82"/>
      <c r="D96" s="82"/>
      <c r="E96" s="82"/>
      <c r="F96" s="82"/>
    </row>
    <row r="97" spans="1:7" s="81" customFormat="1" hidden="1" x14ac:dyDescent="0.2">
      <c r="A97" s="82"/>
      <c r="B97" s="85">
        <v>0.13039999999999999</v>
      </c>
      <c r="C97" s="82"/>
      <c r="D97" s="82"/>
      <c r="E97" s="82"/>
      <c r="F97" s="82"/>
    </row>
    <row r="98" spans="1:7" s="81" customFormat="1" hidden="1" x14ac:dyDescent="0.2">
      <c r="A98" s="82"/>
      <c r="B98" s="86" t="s">
        <v>64</v>
      </c>
      <c r="C98" s="82"/>
      <c r="D98" s="82"/>
      <c r="E98" s="82"/>
      <c r="F98" s="82"/>
    </row>
    <row r="99" spans="1:7" s="81" customFormat="1" hidden="1" x14ac:dyDescent="0.2">
      <c r="A99" s="82"/>
      <c r="B99" s="87"/>
      <c r="C99" s="87"/>
      <c r="D99" s="87"/>
      <c r="E99" s="87"/>
      <c r="F99" s="87"/>
    </row>
    <row r="100" spans="1:7" s="81" customFormat="1" x14ac:dyDescent="0.2">
      <c r="A100" s="87"/>
      <c r="B100" s="87"/>
      <c r="C100" s="87"/>
      <c r="D100" s="87"/>
      <c r="E100" s="87"/>
      <c r="F100" s="87"/>
    </row>
    <row r="101" spans="1:7" x14ac:dyDescent="0.2">
      <c r="A101" s="4"/>
      <c r="B101" s="4"/>
      <c r="C101" s="4"/>
      <c r="D101" s="4"/>
      <c r="E101" s="4"/>
      <c r="F101" s="4"/>
      <c r="G101" s="1"/>
    </row>
    <row r="102" spans="1:7" x14ac:dyDescent="0.2">
      <c r="B102" s="1"/>
      <c r="C102" s="1"/>
      <c r="D102" s="1"/>
      <c r="E102" s="1"/>
      <c r="F102" s="1"/>
      <c r="G102" s="1"/>
    </row>
    <row r="103" spans="1:7" x14ac:dyDescent="0.2">
      <c r="B103" s="1"/>
      <c r="C103" s="1"/>
      <c r="D103" s="1"/>
      <c r="E103" s="1"/>
      <c r="F103" s="1"/>
      <c r="G103" s="1"/>
    </row>
    <row r="104" spans="1:7" x14ac:dyDescent="0.2">
      <c r="B104" s="1"/>
      <c r="C104" s="1"/>
      <c r="D104" s="1"/>
      <c r="E104" s="1"/>
      <c r="F104" s="1"/>
      <c r="G104" s="1"/>
    </row>
    <row r="105" spans="1:7" x14ac:dyDescent="0.2">
      <c r="B105" s="1"/>
      <c r="C105" s="1"/>
      <c r="D105" s="1"/>
      <c r="E105" s="1"/>
      <c r="F105" s="1"/>
      <c r="G105" s="1"/>
    </row>
    <row r="106" spans="1:7" x14ac:dyDescent="0.2">
      <c r="B106" s="1"/>
      <c r="C106" s="1"/>
      <c r="D106" s="1"/>
      <c r="E106" s="1"/>
      <c r="F106" s="1"/>
      <c r="G106" s="1"/>
    </row>
    <row r="107" spans="1:7" x14ac:dyDescent="0.2">
      <c r="B107" s="1"/>
      <c r="C107" s="1"/>
      <c r="D107" s="1"/>
      <c r="E107" s="1"/>
      <c r="F107" s="1"/>
      <c r="G107" s="1"/>
    </row>
    <row r="108" spans="1:7" x14ac:dyDescent="0.2">
      <c r="B108" s="1"/>
      <c r="C108" s="1"/>
      <c r="D108" s="1"/>
      <c r="E108" s="1"/>
      <c r="F108" s="1"/>
      <c r="G108" s="1"/>
    </row>
    <row r="109" spans="1:7" x14ac:dyDescent="0.2">
      <c r="B109" s="1"/>
      <c r="C109" s="1"/>
      <c r="D109" s="1"/>
      <c r="E109" s="1"/>
      <c r="F109" s="1"/>
      <c r="G109" s="1"/>
    </row>
    <row r="110" spans="1:7" x14ac:dyDescent="0.2">
      <c r="B110" s="1"/>
      <c r="C110" s="1"/>
      <c r="D110" s="1"/>
      <c r="E110" s="1"/>
      <c r="F110" s="1"/>
      <c r="G110" s="1"/>
    </row>
    <row r="111" spans="1:7" x14ac:dyDescent="0.2">
      <c r="B111" s="1"/>
      <c r="C111" s="1"/>
      <c r="D111" s="1"/>
      <c r="E111" s="1"/>
      <c r="F111" s="1"/>
      <c r="G111" s="1"/>
    </row>
    <row r="112" spans="1:7" x14ac:dyDescent="0.2">
      <c r="B112" s="1"/>
      <c r="C112" s="1"/>
      <c r="D112" s="1"/>
      <c r="E112" s="1"/>
      <c r="F112" s="1"/>
      <c r="G112" s="1"/>
    </row>
    <row r="113" spans="2:7" x14ac:dyDescent="0.2">
      <c r="B113" s="1"/>
      <c r="C113" s="1"/>
      <c r="D113" s="1"/>
      <c r="E113" s="1"/>
      <c r="F113" s="1"/>
      <c r="G113" s="1"/>
    </row>
    <row r="114" spans="2:7" x14ac:dyDescent="0.2">
      <c r="B114" s="1"/>
      <c r="C114" s="1"/>
      <c r="D114" s="1"/>
      <c r="E114" s="1"/>
      <c r="F114" s="1"/>
      <c r="G114" s="1"/>
    </row>
    <row r="115" spans="2:7" x14ac:dyDescent="0.2">
      <c r="B115" s="1"/>
      <c r="C115" s="1"/>
      <c r="D115" s="1"/>
      <c r="E115" s="1"/>
      <c r="F115" s="1"/>
      <c r="G115" s="1"/>
    </row>
    <row r="116" spans="2:7" x14ac:dyDescent="0.2">
      <c r="B116" s="1"/>
      <c r="C116" s="1"/>
      <c r="D116" s="1"/>
      <c r="E116" s="1"/>
      <c r="F116" s="1"/>
      <c r="G116" s="1"/>
    </row>
    <row r="117" spans="2:7" x14ac:dyDescent="0.2">
      <c r="B117" s="1"/>
      <c r="C117" s="1"/>
      <c r="D117" s="1"/>
      <c r="E117" s="1"/>
      <c r="F117" s="1"/>
      <c r="G117" s="1"/>
    </row>
    <row r="118" spans="2:7" x14ac:dyDescent="0.2">
      <c r="B118" s="1"/>
      <c r="C118" s="1"/>
      <c r="D118" s="1"/>
      <c r="E118" s="1"/>
      <c r="F118" s="1"/>
      <c r="G118" s="1"/>
    </row>
    <row r="119" spans="2:7" x14ac:dyDescent="0.2">
      <c r="B119" s="1"/>
      <c r="C119" s="1"/>
      <c r="D119" s="1"/>
      <c r="E119" s="1"/>
      <c r="F119" s="1"/>
      <c r="G119" s="1"/>
    </row>
    <row r="120" spans="2:7" x14ac:dyDescent="0.2">
      <c r="B120" s="1"/>
      <c r="C120" s="1"/>
      <c r="D120" s="1"/>
      <c r="E120" s="1"/>
      <c r="F120" s="1"/>
      <c r="G120" s="1"/>
    </row>
    <row r="121" spans="2:7" x14ac:dyDescent="0.2">
      <c r="B121" s="1"/>
      <c r="C121" s="1"/>
      <c r="D121" s="1"/>
      <c r="E121" s="1"/>
      <c r="F121" s="1"/>
      <c r="G121" s="1"/>
    </row>
    <row r="122" spans="2:7" x14ac:dyDescent="0.2">
      <c r="B122" s="1"/>
      <c r="C122" s="1"/>
      <c r="D122" s="1"/>
      <c r="E122" s="1"/>
      <c r="F122" s="1"/>
      <c r="G122" s="1"/>
    </row>
    <row r="123" spans="2:7" x14ac:dyDescent="0.2">
      <c r="B123" s="1"/>
      <c r="C123" s="1"/>
      <c r="D123" s="1"/>
      <c r="E123" s="1"/>
      <c r="F123" s="1"/>
      <c r="G123" s="1"/>
    </row>
    <row r="124" spans="2:7" x14ac:dyDescent="0.2">
      <c r="B124" s="1"/>
      <c r="C124" s="1"/>
      <c r="D124" s="1"/>
      <c r="E124" s="1"/>
      <c r="F124" s="1"/>
      <c r="G124" s="1"/>
    </row>
    <row r="125" spans="2:7" x14ac:dyDescent="0.2">
      <c r="B125" s="1"/>
      <c r="C125" s="1"/>
      <c r="D125" s="1"/>
      <c r="E125" s="1"/>
      <c r="F125" s="1"/>
      <c r="G125" s="1"/>
    </row>
  </sheetData>
  <sheetProtection selectLockedCells="1"/>
  <mergeCells count="13">
    <mergeCell ref="C18:D18"/>
    <mergeCell ref="C4:E4"/>
    <mergeCell ref="C11:E11"/>
    <mergeCell ref="C5:E5"/>
    <mergeCell ref="C6:E6"/>
    <mergeCell ref="C10:E10"/>
    <mergeCell ref="C9:E9"/>
    <mergeCell ref="C7:E7"/>
    <mergeCell ref="C12:E12"/>
    <mergeCell ref="C14:E14"/>
    <mergeCell ref="C15:D15"/>
    <mergeCell ref="C16:D16"/>
    <mergeCell ref="C17:D17"/>
  </mergeCells>
  <dataValidations count="3">
    <dataValidation type="list" allowBlank="1" showInputMessage="1" showErrorMessage="1" sqref="C22" xr:uid="{00000000-0002-0000-0000-000000000000}">
      <formula1>$B$94:$B$98</formula1>
    </dataValidation>
    <dataValidation type="list" allowBlank="1" showInputMessage="1" showErrorMessage="1" sqref="C15:D15" xr:uid="{00000000-0002-0000-0000-000001000000}">
      <formula1>$B$59:$B$85</formula1>
    </dataValidation>
    <dataValidation type="list" allowBlank="1" showInputMessage="1" showErrorMessage="1" sqref="C16:D16" xr:uid="{00000000-0002-0000-0000-000002000000}">
      <formula1>$B$88:$B$91</formula1>
    </dataValidation>
  </dataValidations>
  <pageMargins left="0.70866141732283472" right="0.70866141732283472" top="0.78740157480314965" bottom="0.78740157480314965" header="0.31496062992125984" footer="0.31496062992125984"/>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Lohnbudget Stundenlohn</vt:lpstr>
      <vt:lpstr>'Lohnbudget Stundenlohn'!Druckbereich</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Möhrle</dc:creator>
  <cp:lastModifiedBy>Brunner Diana SECO</cp:lastModifiedBy>
  <cp:lastPrinted>2011-05-02T07:52:32Z</cp:lastPrinted>
  <dcterms:created xsi:type="dcterms:W3CDTF">2010-12-14T16:43:31Z</dcterms:created>
  <dcterms:modified xsi:type="dcterms:W3CDTF">2023-12-14T08:44:46Z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1</vt:lpwstr>
  </property>
  <property fmtid="{D5CDD505-2E9C-101B-9397-08002B2CF9AE}" pid="3" name="FSC#EVDCFG@15.1400:ActualVersionCreatedAt">
    <vt:lpwstr>13.12.2012 10:50:45</vt:lpwstr>
  </property>
  <property fmtid="{D5CDD505-2E9C-101B-9397-08002B2CF9AE}" pid="4" name="FSC#EVDCFG@15.1400:ResponsibleBureau_DE">
    <vt:lpwstr>Staatssekretariat für Wirtschaft SECO</vt:lpwstr>
  </property>
  <property fmtid="{D5CDD505-2E9C-101B-9397-08002B2CF9AE}" pid="5" name="FSC#EVDCFG@15.1400:ResponsibleBureau_EN">
    <vt:lpwstr>State Secretariat for Economic Affairs SECO</vt:lpwstr>
  </property>
  <property fmtid="{D5CDD505-2E9C-101B-9397-08002B2CF9AE}" pid="6" name="FSC#EVDCFG@15.1400:ResponsibleBureau_FR">
    <vt:lpwstr>Secrétariat d'Etat à l'économie SECO</vt:lpwstr>
  </property>
  <property fmtid="{D5CDD505-2E9C-101B-9397-08002B2CF9AE}" pid="7" name="FSC#EVDCFG@15.1400:ResponsibleBureau_IT">
    <vt:lpwstr>Segreteria di Stato dell'economia SECO</vt:lpwstr>
  </property>
  <property fmtid="{D5CDD505-2E9C-101B-9397-08002B2CF9AE}" pid="8" name="FSC#COOSYSTEM@1.1:Container">
    <vt:lpwstr>COO.2101.104.5.3506282</vt:lpwstr>
  </property>
  <property fmtid="{D5CDD505-2E9C-101B-9397-08002B2CF9AE}" pid="9" name="FSC#COOELAK@1.1001:Subject">
    <vt:lpwstr>DEUTSCH: Parl. Vorstösse, GS-Aufträge, Botschaften, Berichte, Revisionen. Anfragen und Reklamationen, Rechtsauskünfte, Stellungnahmen, Gutachten; FRANCAIS: Parl. Vorstösse, GS-Aufträge, Botschaften, Berichte, Revisionen. Anfragen und Reklamationen, Rechts</vt:lpwstr>
  </property>
  <property fmtid="{D5CDD505-2E9C-101B-9397-08002B2CF9AE}" pid="10" name="FSC#COOELAK@1.1001:FileReference">
    <vt:lpwstr>Webauftritt BGSA (516/2010/00495)</vt:lpwstr>
  </property>
  <property fmtid="{D5CDD505-2E9C-101B-9397-08002B2CF9AE}" pid="11" name="FSC#COOELAK@1.1001:FileRefYear">
    <vt:lpwstr>2010</vt:lpwstr>
  </property>
  <property fmtid="{D5CDD505-2E9C-101B-9397-08002B2CF9AE}" pid="12" name="FSC#COOELAK@1.1001:FileRefOrdinal">
    <vt:lpwstr>495</vt:lpwstr>
  </property>
  <property fmtid="{D5CDD505-2E9C-101B-9397-08002B2CF9AE}" pid="13" name="FSC#COOELAK@1.1001:FileRefOU">
    <vt:lpwstr>PACO /seco</vt:lpwstr>
  </property>
  <property fmtid="{D5CDD505-2E9C-101B-9397-08002B2CF9AE}" pid="14" name="FSC#COOELAK@1.1001:Organization">
    <vt:lpwstr/>
  </property>
  <property fmtid="{D5CDD505-2E9C-101B-9397-08002B2CF9AE}" pid="15" name="FSC#COOELAK@1.1001:Owner">
    <vt:lpwstr> seco Jakob</vt:lpwstr>
  </property>
  <property fmtid="{D5CDD505-2E9C-101B-9397-08002B2CF9AE}" pid="16" name="FSC#COOELAK@1.1001:OwnerExtension">
    <vt:lpwstr>+41 31 325 38 54</vt:lpwstr>
  </property>
  <property fmtid="{D5CDD505-2E9C-101B-9397-08002B2CF9AE}" pid="17" name="FSC#COOELAK@1.1001:OwnerFaxExtension">
    <vt:lpwstr>+41 31 311 38 35</vt:lpwstr>
  </property>
  <property fmtid="{D5CDD505-2E9C-101B-9397-08002B2CF9AE}" pid="18" name="FSC#COOELAK@1.1001:DispatchedBy">
    <vt:lpwstr/>
  </property>
  <property fmtid="{D5CDD505-2E9C-101B-9397-08002B2CF9AE}" pid="19" name="FSC#COOELAK@1.1001:DispatchedAt">
    <vt:lpwstr/>
  </property>
  <property fmtid="{D5CDD505-2E9C-101B-9397-08002B2CF9AE}" pid="20" name="FSC#COOELAK@1.1001:ApprovedBy">
    <vt:lpwstr/>
  </property>
  <property fmtid="{D5CDD505-2E9C-101B-9397-08002B2CF9AE}" pid="21" name="FSC#COOELAK@1.1001:ApprovedAt">
    <vt:lpwstr/>
  </property>
  <property fmtid="{D5CDD505-2E9C-101B-9397-08002B2CF9AE}" pid="22" name="FSC#COOELAK@1.1001:Department">
    <vt:lpwstr>Arbeitsmarktaufsicht (PAAM /seco)</vt:lpwstr>
  </property>
  <property fmtid="{D5CDD505-2E9C-101B-9397-08002B2CF9AE}" pid="23" name="FSC#COOELAK@1.1001:CreatedAt">
    <vt:lpwstr>13.12.2012 10:50:45</vt:lpwstr>
  </property>
  <property fmtid="{D5CDD505-2E9C-101B-9397-08002B2CF9AE}" pid="24" name="FSC#COOELAK@1.1001:OU">
    <vt:lpwstr>Arbeitsmarktaufsicht (PAAM /seco)</vt:lpwstr>
  </property>
  <property fmtid="{D5CDD505-2E9C-101B-9397-08002B2CF9AE}" pid="25" name="FSC#COOELAK@1.1001:Priority">
    <vt:lpwstr/>
  </property>
  <property fmtid="{D5CDD505-2E9C-101B-9397-08002B2CF9AE}" pid="26" name="FSC#COOELAK@1.1001:ObjBarCode">
    <vt:lpwstr>*COO.2101.104.5.3506282*</vt:lpwstr>
  </property>
  <property fmtid="{D5CDD505-2E9C-101B-9397-08002B2CF9AE}" pid="27" name="FSC#COOELAK@1.1001:RefBarCode">
    <vt:lpwstr>*Budget_des_salaires_(salaire_horaire)_2013*</vt:lpwstr>
  </property>
  <property fmtid="{D5CDD505-2E9C-101B-9397-08002B2CF9AE}" pid="28" name="FSC#COOELAK@1.1001:FileRefBarCode">
    <vt:lpwstr>*Webauftritt BGSA (516/2010/00495)*</vt:lpwstr>
  </property>
  <property fmtid="{D5CDD505-2E9C-101B-9397-08002B2CF9AE}" pid="29" name="FSC#COOELAK@1.1001:ExternalRef">
    <vt:lpwstr/>
  </property>
  <property fmtid="{D5CDD505-2E9C-101B-9397-08002B2CF9AE}" pid="30" name="FSC#COOELAK@1.1001:IncomingNumber">
    <vt:lpwstr/>
  </property>
  <property fmtid="{D5CDD505-2E9C-101B-9397-08002B2CF9AE}" pid="31" name="FSC#COOELAK@1.1001:IncomingSubject">
    <vt:lpwstr/>
  </property>
  <property fmtid="{D5CDD505-2E9C-101B-9397-08002B2CF9AE}" pid="32" name="FSC#COOELAK@1.1001:ProcessResponsible">
    <vt:lpwstr/>
  </property>
  <property fmtid="{D5CDD505-2E9C-101B-9397-08002B2CF9AE}" pid="33" name="FSC#COOELAK@1.1001:ProcessResponsiblePhone">
    <vt:lpwstr/>
  </property>
  <property fmtid="{D5CDD505-2E9C-101B-9397-08002B2CF9AE}" pid="34" name="FSC#COOELAK@1.1001:ProcessResponsibleMail">
    <vt:lpwstr/>
  </property>
  <property fmtid="{D5CDD505-2E9C-101B-9397-08002B2CF9AE}" pid="35" name="FSC#COOELAK@1.1001:ProcessResponsibleFax">
    <vt:lpwstr/>
  </property>
  <property fmtid="{D5CDD505-2E9C-101B-9397-08002B2CF9AE}" pid="36" name="FSC#COOELAK@1.1001:ApproverFirstName">
    <vt:lpwstr/>
  </property>
  <property fmtid="{D5CDD505-2E9C-101B-9397-08002B2CF9AE}" pid="37" name="FSC#COOELAK@1.1001:ApproverSurName">
    <vt:lpwstr/>
  </property>
  <property fmtid="{D5CDD505-2E9C-101B-9397-08002B2CF9AE}" pid="38" name="FSC#COOELAK@1.1001:ApproverTitle">
    <vt:lpwstr/>
  </property>
  <property fmtid="{D5CDD505-2E9C-101B-9397-08002B2CF9AE}" pid="39" name="FSC#COOELAK@1.1001:ExternalDate">
    <vt:lpwstr/>
  </property>
  <property fmtid="{D5CDD505-2E9C-101B-9397-08002B2CF9AE}" pid="40" name="FSC#COOELAK@1.1001:SettlementApprovedAt">
    <vt:lpwstr/>
  </property>
  <property fmtid="{D5CDD505-2E9C-101B-9397-08002B2CF9AE}" pid="41" name="FSC#COOELAK@1.1001:BaseNumber">
    <vt:lpwstr>516</vt:lpwstr>
  </property>
  <property fmtid="{D5CDD505-2E9C-101B-9397-08002B2CF9AE}" pid="42" name="FSC#COOELAK@1.1001:CurrentUserRolePos">
    <vt:lpwstr>Sachbearbeiter/-in</vt:lpwstr>
  </property>
  <property fmtid="{D5CDD505-2E9C-101B-9397-08002B2CF9AE}" pid="43" name="FSC#COOELAK@1.1001:CurrentUserEmail">
    <vt:lpwstr>peter.jakob@seco.admin.ch</vt:lpwstr>
  </property>
  <property fmtid="{D5CDD505-2E9C-101B-9397-08002B2CF9AE}" pid="44" name="FSC#ELAKGOV@1.1001:PersonalSubjGender">
    <vt:lpwstr/>
  </property>
  <property fmtid="{D5CDD505-2E9C-101B-9397-08002B2CF9AE}" pid="45" name="FSC#ELAKGOV@1.1001:PersonalSubjFirstName">
    <vt:lpwstr/>
  </property>
  <property fmtid="{D5CDD505-2E9C-101B-9397-08002B2CF9AE}" pid="46" name="FSC#ELAKGOV@1.1001:PersonalSubjSurName">
    <vt:lpwstr/>
  </property>
  <property fmtid="{D5CDD505-2E9C-101B-9397-08002B2CF9AE}" pid="47" name="FSC#ELAKGOV@1.1001:PersonalSubjSalutation">
    <vt:lpwstr/>
  </property>
  <property fmtid="{D5CDD505-2E9C-101B-9397-08002B2CF9AE}" pid="48" name="FSC#ELAKGOV@1.1001:PersonalSubjAddress">
    <vt:lpwstr/>
  </property>
  <property fmtid="{D5CDD505-2E9C-101B-9397-08002B2CF9AE}" pid="49" name="FSC#EVDCFG@15.1400:PositionNumber">
    <vt:lpwstr>516</vt:lpwstr>
  </property>
  <property fmtid="{D5CDD505-2E9C-101B-9397-08002B2CF9AE}" pid="50" name="FSC#EVDCFG@15.1400:Dossierref">
    <vt:lpwstr>516/2010/00495</vt:lpwstr>
  </property>
  <property fmtid="{D5CDD505-2E9C-101B-9397-08002B2CF9AE}" pid="51" name="FSC#EVDCFG@15.1400:FileRespEmail">
    <vt:lpwstr>peter.jakob@seco.admin.ch</vt:lpwstr>
  </property>
  <property fmtid="{D5CDD505-2E9C-101B-9397-08002B2CF9AE}" pid="52" name="FSC#EVDCFG@15.1400:FileRespFax">
    <vt:lpwstr>+41 31 311 38 35</vt:lpwstr>
  </property>
  <property fmtid="{D5CDD505-2E9C-101B-9397-08002B2CF9AE}" pid="53" name="FSC#EVDCFG@15.1400:FileRespHome">
    <vt:lpwstr>Bern</vt:lpwstr>
  </property>
  <property fmtid="{D5CDD505-2E9C-101B-9397-08002B2CF9AE}" pid="54" name="FSC#EVDCFG@15.1400:FileResponsible">
    <vt:lpwstr>Peter Jakob</vt:lpwstr>
  </property>
  <property fmtid="{D5CDD505-2E9C-101B-9397-08002B2CF9AE}" pid="55" name="FSC#EVDCFG@15.1400:UserInCharge">
    <vt:lpwstr/>
  </property>
  <property fmtid="{D5CDD505-2E9C-101B-9397-08002B2CF9AE}" pid="56" name="FSC#EVDCFG@15.1400:FileRespOrg">
    <vt:lpwstr>Arbeitsmarktaufsicht</vt:lpwstr>
  </property>
  <property fmtid="{D5CDD505-2E9C-101B-9397-08002B2CF9AE}" pid="57" name="FSC#EVDCFG@15.1400:FileRespOrgHome">
    <vt:lpwstr/>
  </property>
  <property fmtid="{D5CDD505-2E9C-101B-9397-08002B2CF9AE}" pid="58" name="FSC#EVDCFG@15.1400:FileRespOrgStreet">
    <vt:lpwstr/>
  </property>
  <property fmtid="{D5CDD505-2E9C-101B-9397-08002B2CF9AE}" pid="59" name="FSC#EVDCFG@15.1400:FileRespOrgZipCode">
    <vt:lpwstr/>
  </property>
  <property fmtid="{D5CDD505-2E9C-101B-9397-08002B2CF9AE}" pid="60" name="FSC#EVDCFG@15.1400:FileRespshortsign">
    <vt:lpwstr>jar</vt:lpwstr>
  </property>
  <property fmtid="{D5CDD505-2E9C-101B-9397-08002B2CF9AE}" pid="61" name="FSC#EVDCFG@15.1400:FileRespStreet">
    <vt:lpwstr>Effingerstrasse 31</vt:lpwstr>
  </property>
  <property fmtid="{D5CDD505-2E9C-101B-9397-08002B2CF9AE}" pid="62" name="FSC#EVDCFG@15.1400:FileRespTel">
    <vt:lpwstr>+41 31 325 38 54</vt:lpwstr>
  </property>
  <property fmtid="{D5CDD505-2E9C-101B-9397-08002B2CF9AE}" pid="63" name="FSC#EVDCFG@15.1400:FileRespZipCode">
    <vt:lpwstr>3003</vt:lpwstr>
  </property>
  <property fmtid="{D5CDD505-2E9C-101B-9397-08002B2CF9AE}" pid="64" name="FSC#EVDCFG@15.1400:OutAttachElectr">
    <vt:lpwstr/>
  </property>
  <property fmtid="{D5CDD505-2E9C-101B-9397-08002B2CF9AE}" pid="65" name="FSC#EVDCFG@15.1400:OutAttachPhysic">
    <vt:lpwstr/>
  </property>
  <property fmtid="{D5CDD505-2E9C-101B-9397-08002B2CF9AE}" pid="66" name="FSC#EVDCFG@15.1400:SignAcceptedDraft1">
    <vt:lpwstr/>
  </property>
  <property fmtid="{D5CDD505-2E9C-101B-9397-08002B2CF9AE}" pid="67" name="FSC#EVDCFG@15.1400:SignAcceptedDraft1FR">
    <vt:lpwstr/>
  </property>
  <property fmtid="{D5CDD505-2E9C-101B-9397-08002B2CF9AE}" pid="68" name="FSC#EVDCFG@15.1400:SignAcceptedDraft2">
    <vt:lpwstr/>
  </property>
  <property fmtid="{D5CDD505-2E9C-101B-9397-08002B2CF9AE}" pid="69" name="FSC#EVDCFG@15.1400:SignAcceptedDraft2FR">
    <vt:lpwstr/>
  </property>
  <property fmtid="{D5CDD505-2E9C-101B-9397-08002B2CF9AE}" pid="70" name="FSC#EVDCFG@15.1400:SignApproved1">
    <vt:lpwstr/>
  </property>
  <property fmtid="{D5CDD505-2E9C-101B-9397-08002B2CF9AE}" pid="71" name="FSC#EVDCFG@15.1400:SignApproved1FR">
    <vt:lpwstr/>
  </property>
  <property fmtid="{D5CDD505-2E9C-101B-9397-08002B2CF9AE}" pid="72" name="FSC#EVDCFG@15.1400:SignApproved2">
    <vt:lpwstr/>
  </property>
  <property fmtid="{D5CDD505-2E9C-101B-9397-08002B2CF9AE}" pid="73" name="FSC#EVDCFG@15.1400:SignApproved2FR">
    <vt:lpwstr/>
  </property>
  <property fmtid="{D5CDD505-2E9C-101B-9397-08002B2CF9AE}" pid="74" name="FSC#EVDCFG@15.1400:SubDossierBarCode">
    <vt:lpwstr>*COO.2101.104.6.1769488*</vt:lpwstr>
  </property>
  <property fmtid="{D5CDD505-2E9C-101B-9397-08002B2CF9AE}" pid="75" name="FSC#EVDCFG@15.1400:Subject">
    <vt:lpwstr/>
  </property>
  <property fmtid="{D5CDD505-2E9C-101B-9397-08002B2CF9AE}" pid="76" name="FSC#EVDCFG@15.1400:Title">
    <vt:lpwstr>Version Januar 2013</vt:lpwstr>
  </property>
  <property fmtid="{D5CDD505-2E9C-101B-9397-08002B2CF9AE}" pid="77" name="FSC#EVDCFG@15.1400:UserFunction">
    <vt:lpwstr/>
  </property>
  <property fmtid="{D5CDD505-2E9C-101B-9397-08002B2CF9AE}" pid="78" name="FSC#EVDCFG@15.1400:SalutationEnglish">
    <vt:lpwstr>Free Movement of Persons and Labour Relations_x000d_
Supervision of the labour market</vt:lpwstr>
  </property>
  <property fmtid="{D5CDD505-2E9C-101B-9397-08002B2CF9AE}" pid="79" name="FSC#EVDCFG@15.1400:SalutationFrench">
    <vt:lpwstr>Libre circulation des personnes et Relations du travail_x000d_
Surveillance du marché du travail</vt:lpwstr>
  </property>
  <property fmtid="{D5CDD505-2E9C-101B-9397-08002B2CF9AE}" pid="80" name="FSC#EVDCFG@15.1400:SalutationGerman">
    <vt:lpwstr>Personenfreizügigkeit und Arbeitsbeziehungen_x000d_
Arbeitsmarktaufsicht</vt:lpwstr>
  </property>
  <property fmtid="{D5CDD505-2E9C-101B-9397-08002B2CF9AE}" pid="81" name="FSC#EVDCFG@15.1400:SalutationItalian">
    <vt:lpwstr>Libera circolazione delle persone e Relazioni di lavoro_x000d_
Sorveglianza del mercato di lavoro</vt:lpwstr>
  </property>
  <property fmtid="{D5CDD505-2E9C-101B-9397-08002B2CF9AE}" pid="82" name="FSC#EVDCFG@15.1400:SalutationEnglishUser">
    <vt:lpwstr/>
  </property>
  <property fmtid="{D5CDD505-2E9C-101B-9397-08002B2CF9AE}" pid="83" name="FSC#EVDCFG@15.1400:SalutationFrenchUser">
    <vt:lpwstr/>
  </property>
  <property fmtid="{D5CDD505-2E9C-101B-9397-08002B2CF9AE}" pid="84" name="FSC#EVDCFG@15.1400:SalutationGermanUser">
    <vt:lpwstr/>
  </property>
  <property fmtid="{D5CDD505-2E9C-101B-9397-08002B2CF9AE}" pid="85" name="FSC#EVDCFG@15.1400:SalutationItalianUser">
    <vt:lpwstr/>
  </property>
  <property fmtid="{D5CDD505-2E9C-101B-9397-08002B2CF9AE}" pid="86" name="FSC#EVDCFG@15.1400:FileRespOrgShortname">
    <vt:lpwstr>PAAM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ies>
</file>