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adb.intra.admin.ch\Userhome$\SECO-01\U80834366\config\Desktop\Lohnbudget\2024\"/>
    </mc:Choice>
  </mc:AlternateContent>
  <xr:revisionPtr revIDLastSave="0" documentId="13_ncr:1_{34DDAC1A-1DE5-414A-8B3D-CBF1B5EE8EB1}" xr6:coauthVersionLast="47" xr6:coauthVersionMax="47" xr10:uidLastSave="{00000000-0000-0000-0000-000000000000}"/>
  <bookViews>
    <workbookView xWindow="-120" yWindow="-120" windowWidth="29040" windowHeight="15720" xr2:uid="{00000000-000D-0000-FFFF-FFFF00000000}"/>
  </bookViews>
  <sheets>
    <sheet name="Lohnbudget Monatslohn" sheetId="5" r:id="rId1"/>
  </sheets>
  <definedNames>
    <definedName name="_xlnm.Print_Area" localSheetId="0">'Lohnbudget Monatslohn'!$B$2:$E$54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5" l="1"/>
  <c r="C27" i="5" l="1"/>
  <c r="D38" i="5"/>
  <c r="B39" i="5"/>
  <c r="B41" i="5"/>
  <c r="B40" i="5"/>
  <c r="D57" i="5"/>
  <c r="E40" i="5"/>
  <c r="E51" i="5"/>
  <c r="C39" i="5"/>
  <c r="C42" i="5" s="1"/>
  <c r="E39" i="5"/>
  <c r="D40" i="5"/>
  <c r="D51" i="5" s="1"/>
  <c r="B51" i="5" s="1"/>
  <c r="D69" i="5"/>
  <c r="D62" i="5"/>
  <c r="E37" i="5"/>
  <c r="D37" i="5"/>
  <c r="D29" i="5"/>
  <c r="D50" i="5"/>
  <c r="D28" i="5"/>
  <c r="D21" i="5"/>
  <c r="D36" i="5" s="1"/>
  <c r="D27" i="5"/>
  <c r="E21" i="5"/>
  <c r="E27" i="5" s="1"/>
  <c r="E24" i="5"/>
  <c r="E38" i="5"/>
  <c r="E29" i="5"/>
  <c r="B50" i="5" s="1"/>
  <c r="E28" i="5"/>
  <c r="E49" i="5"/>
  <c r="D59" i="5"/>
  <c r="D60" i="5"/>
  <c r="D61" i="5"/>
  <c r="D63" i="5"/>
  <c r="D64" i="5"/>
  <c r="D65" i="5"/>
  <c r="D66" i="5"/>
  <c r="D67" i="5"/>
  <c r="D68" i="5"/>
  <c r="D70" i="5"/>
  <c r="D71" i="5"/>
  <c r="D72" i="5"/>
  <c r="D73" i="5"/>
  <c r="D74" i="5"/>
  <c r="D75" i="5"/>
  <c r="D76" i="5"/>
  <c r="D77" i="5"/>
  <c r="D78" i="5"/>
  <c r="D79" i="5"/>
  <c r="D80" i="5"/>
  <c r="D81" i="5"/>
  <c r="D82" i="5"/>
  <c r="D83" i="5"/>
  <c r="D58" i="5"/>
  <c r="E57" i="5"/>
  <c r="D25" i="5"/>
  <c r="D41" i="5"/>
  <c r="D35" i="5"/>
  <c r="D24" i="5"/>
  <c r="E41" i="5"/>
  <c r="D39" i="5"/>
  <c r="E25" i="5"/>
  <c r="D49" i="5"/>
  <c r="B49" i="5"/>
  <c r="E36" i="5"/>
  <c r="E35" i="5"/>
  <c r="E47" i="5" l="1"/>
  <c r="E50" i="5"/>
  <c r="D42" i="5"/>
  <c r="D44" i="5" s="1"/>
  <c r="C26" i="5"/>
  <c r="E26" i="5" s="1"/>
  <c r="E42" i="5"/>
  <c r="E44" i="5" s="1"/>
  <c r="D47" i="5"/>
  <c r="C30" i="5" l="1"/>
  <c r="D26" i="5"/>
  <c r="D32" i="5" s="1"/>
  <c r="E30" i="5"/>
  <c r="E48" i="5"/>
  <c r="E32" i="5"/>
  <c r="D48" i="5" l="1"/>
  <c r="D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Jean-Luc Zinniker</author>
  </authors>
  <commentList>
    <comment ref="B2" authorId="0" shapeId="0" xr:uid="{00000000-0006-0000-0000-000001000000}">
      <text>
        <r>
          <rPr>
            <sz val="9"/>
            <color indexed="81"/>
            <rFont val="Tahoma"/>
            <family val="2"/>
          </rPr>
          <t xml:space="preserve">Il presente documento excel è strutturato per l'assunzione di lavoratori tra i 18 anni (che compiono i 18 anni durante l'anno civile in questione) e l'età di riferimento AVS con un contratto mensile, il cui salario annuo non supera i fr. 22 050.- ed è conteggiato con una cassa cantonale di compensazione.    
Devono essere compilate tutte le celle che contengono un commento con il termine "indicare" o un termine di uguale significato.   
Andate ai campi: 
- Assic. indennità giorn. malattia e  
- Assic. contro infortuni non prof. 
e controllate se tali posizioni sono rilevanti per la vostra situazione. </t>
        </r>
      </text>
    </comment>
    <comment ref="C2" authorId="0" shapeId="0" xr:uid="{00000000-0006-0000-0000-000002000000}">
      <text>
        <r>
          <rPr>
            <sz val="9"/>
            <color indexed="81"/>
            <rFont val="Tahoma"/>
            <family val="2"/>
          </rPr>
          <t>Indicare l'anno a cui fa riferimento il preventivo.</t>
        </r>
      </text>
    </comment>
    <comment ref="E2" authorId="0" shapeId="0" xr:uid="{00000000-0006-0000-0000-000003000000}">
      <text>
        <r>
          <rPr>
            <sz val="9"/>
            <color indexed="81"/>
            <rFont val="Tahoma"/>
            <family val="2"/>
          </rPr>
          <t>Indicare il luogo e la data della compilazione del preventivo.</t>
        </r>
      </text>
    </comment>
    <comment ref="C5" authorId="0" shapeId="0" xr:uid="{00000000-0006-0000-0000-000004000000}">
      <text>
        <r>
          <rPr>
            <sz val="9"/>
            <color indexed="81"/>
            <rFont val="Tahoma"/>
            <family val="2"/>
          </rPr>
          <t xml:space="preserve">Indicare il nome e cognome del datore di lavoro. </t>
        </r>
      </text>
    </comment>
    <comment ref="C6" authorId="0" shapeId="0" xr:uid="{00000000-0006-0000-0000-000005000000}">
      <text>
        <r>
          <rPr>
            <sz val="9"/>
            <color indexed="81"/>
            <rFont val="Tahoma"/>
            <family val="2"/>
          </rPr>
          <t>Indicare la via del datore di lavoro.</t>
        </r>
      </text>
    </comment>
    <comment ref="C7" authorId="0" shapeId="0" xr:uid="{00000000-0006-0000-0000-000006000000}">
      <text>
        <r>
          <rPr>
            <sz val="9"/>
            <color indexed="81"/>
            <rFont val="Tahoma"/>
            <family val="2"/>
          </rPr>
          <t>Indicare il numero di avviamento postale e la località del datore di lavoro.</t>
        </r>
      </text>
    </comment>
    <comment ref="C10" authorId="0" shapeId="0" xr:uid="{00000000-0006-0000-0000-000007000000}">
      <text>
        <r>
          <rPr>
            <sz val="9"/>
            <color indexed="81"/>
            <rFont val="Tahoma"/>
            <family val="2"/>
          </rPr>
          <t>Indicare il nome e cognome del lavoratore.</t>
        </r>
      </text>
    </comment>
    <comment ref="C11" authorId="0" shapeId="0" xr:uid="{00000000-0006-0000-0000-000008000000}">
      <text>
        <r>
          <rPr>
            <sz val="9"/>
            <color indexed="81"/>
            <rFont val="Tahoma"/>
            <family val="2"/>
          </rPr>
          <t>Indicare la via del lavoratore.</t>
        </r>
      </text>
    </comment>
    <comment ref="C12" authorId="0" shapeId="0" xr:uid="{00000000-0006-0000-0000-000009000000}">
      <text>
        <r>
          <rPr>
            <sz val="9"/>
            <color indexed="81"/>
            <rFont val="Tahoma"/>
            <family val="2"/>
          </rPr>
          <t>Indicare il numero di avviamento postale e la località del lavoratore.</t>
        </r>
      </text>
    </comment>
    <comment ref="C15" authorId="0" shapeId="0" xr:uid="{00000000-0006-0000-0000-00000A000000}">
      <text>
        <r>
          <rPr>
            <b/>
            <sz val="9"/>
            <color indexed="81"/>
            <rFont val="Tahoma"/>
            <family val="2"/>
          </rPr>
          <t xml:space="preserve">Menu a tendina
</t>
        </r>
        <r>
          <rPr>
            <sz val="9"/>
            <color indexed="81"/>
            <rFont val="Tahoma"/>
            <family val="2"/>
          </rPr>
          <t xml:space="preserve">Cliccare sulla cella e cliccare sulla freccia a destra per scegliere il Cantone in cui sono conteggiati i contributi alle assicurazioni sociali. </t>
        </r>
      </text>
    </comment>
    <comment ref="C16" authorId="0" shapeId="0" xr:uid="{00000000-0006-0000-0000-00000B000000}">
      <text>
        <r>
          <rPr>
            <b/>
            <sz val="9"/>
            <color indexed="81"/>
            <rFont val="Tahoma"/>
            <family val="2"/>
          </rPr>
          <t>Menu a tendina:</t>
        </r>
        <r>
          <rPr>
            <sz val="9"/>
            <color indexed="81"/>
            <rFont val="Tahoma"/>
            <family val="2"/>
          </rPr>
          <t xml:space="preserve">
Cliccare sulla cella e cliccare sulla freccia a destra per scegliere la procedura di conteggio desiderata: 
- "Semplificata", se scegliete la procedura di conteggio semplificata,
- "Ordinaria", se scegliete la procedura di conteggio ordinaria e il reddito del lavoratore non è soggetto all'obbligo generalizzato di imposta alla fonte,
- "Ordinaria con imposta alla fonte", se scegliete la procedura di conteggio ordinaria e il reddito del lavoratore è soggetto all'obbligo generalizzato di imposta alla fonte. </t>
        </r>
      </text>
    </comment>
    <comment ref="C17" authorId="0" shapeId="0" xr:uid="{00000000-0006-0000-0000-00000C000000}">
      <text>
        <r>
          <rPr>
            <sz val="9"/>
            <color indexed="81"/>
            <rFont val="Tahoma"/>
            <family val="2"/>
          </rPr>
          <t>Indicare il salario mensile lordo.</t>
        </r>
      </text>
    </comment>
    <comment ref="C18" authorId="0" shapeId="0" xr:uid="{00000000-0006-0000-0000-00000D000000}">
      <text>
        <r>
          <rPr>
            <sz val="9"/>
            <color indexed="81"/>
            <rFont val="Tahoma"/>
            <family val="2"/>
          </rPr>
          <t xml:space="preserve">Indicare il numero di mesi durante un determinato periodo, p. es. 1 anno, per il quale il lavoratore è assunto. </t>
        </r>
      </text>
    </comment>
    <comment ref="B26" authorId="0" shapeId="0" xr:uid="{00000000-0006-0000-0000-00000E000000}">
      <text>
        <r>
          <rPr>
            <sz val="9"/>
            <color indexed="81"/>
            <rFont val="Tahoma"/>
            <family val="2"/>
          </rPr>
          <t xml:space="preserve">Contributo alla </t>
        </r>
        <r>
          <rPr>
            <b/>
            <sz val="9"/>
            <color indexed="81"/>
            <rFont val="Tahoma"/>
            <family val="2"/>
          </rPr>
          <t>Cassa d'assegni familiari cantonale</t>
        </r>
        <r>
          <rPr>
            <sz val="9"/>
            <color indexed="81"/>
            <rFont val="Tahoma"/>
            <family val="2"/>
          </rPr>
          <t xml:space="preserve">.
Le aliquote si basano sul documento dell'UFAS "Arten und Ansätze der Familienzulagen nach dem FamZG, dem FLG und den kantonalen Gesetzen / Genres et montants des allocations familiales selon la LAFam, la LFA et les lois cantonales" (disponibile solo in tedesco e francese).  
</t>
        </r>
      </text>
    </comment>
    <comment ref="B27" authorId="0" shapeId="0" xr:uid="{00000000-0006-0000-0000-00000F000000}">
      <text>
        <r>
          <rPr>
            <sz val="9"/>
            <color indexed="81"/>
            <rFont val="Tahoma"/>
            <family val="2"/>
          </rPr>
          <t xml:space="preserve">Contributo alle </t>
        </r>
        <r>
          <rPr>
            <b/>
            <sz val="9"/>
            <color indexed="81"/>
            <rFont val="Tahoma"/>
            <family val="2"/>
          </rPr>
          <t xml:space="preserve">spese amministrative </t>
        </r>
        <r>
          <rPr>
            <sz val="9"/>
            <color indexed="81"/>
            <rFont val="Tahoma"/>
            <family val="2"/>
          </rPr>
          <t xml:space="preserve">della cassa di compensazione. Il contributo alle spese amministrative è calcolato in per cento della somma dei contributi AVS/AI/IPG. Varia da cassa a cassa, tuttavia ammonta al massimo al 5% della somma dei contributi AVS/AI/IPG (ossia lo 0.5300% del salario totale). In questa tabella excel è utilizzata l'aliquota massima.
 </t>
        </r>
      </text>
    </comment>
    <comment ref="B28" authorId="0" shapeId="0" xr:uid="{00000000-0006-0000-0000-000010000000}">
      <text>
        <r>
          <rPr>
            <b/>
            <sz val="9"/>
            <color indexed="81"/>
            <rFont val="Tahoma"/>
            <family val="2"/>
          </rPr>
          <t xml:space="preserve">Assicurazione dell'indennità giornaliera per malattia. 
</t>
        </r>
        <r>
          <rPr>
            <sz val="9"/>
            <color indexed="81"/>
            <rFont val="Tahoma"/>
            <family val="2"/>
          </rPr>
          <t xml:space="preserve">Se per il lavoratore non sono versati premi all'assicurazione dell'indennità giornaliera per malattia, cancellare il contenuto di questa cella. </t>
        </r>
      </text>
    </comment>
    <comment ref="C28" authorId="0" shapeId="0" xr:uid="{00000000-0006-0000-0000-000011000000}">
      <text>
        <r>
          <rPr>
            <sz val="9"/>
            <color indexed="81"/>
            <rFont val="Tahoma"/>
            <family val="2"/>
          </rPr>
          <t xml:space="preserve">Compilare questa cella se il lavoratore stipula un'assicurazione dell'indennità giornaliera per malattia e se si calcolano i premi in per cento o per mille della somma del salario.  
In questo caso l'aliquota determinante per il calcolo del premio deve essere indicata in per cento. Se i premi sono a carico del datore di lavoro e del lavoratore, deve essere indicata in per cento la parte a carico dal datore di lavoro. </t>
        </r>
      </text>
    </comment>
    <comment ref="E28" authorId="0" shapeId="0" xr:uid="{00000000-0006-0000-0000-000012000000}">
      <text>
        <r>
          <rPr>
            <sz val="9"/>
            <color indexed="81"/>
            <rFont val="Tahoma"/>
            <family val="2"/>
          </rPr>
          <t xml:space="preserve">Compilare questa cella se per il lavoratore deve essere stipulata un'assicurazione dell'indennità giornaliera per malattia e se i premi costituiscono un importo fisso.     
In questo caso deve essere indicato l'importo fisso. Se i premi sono a carico del datore di lavoro e del lavoratore, in questa cella deve essere indicato l'importo fisso a carico del datore di lavoro.  
</t>
        </r>
        <r>
          <rPr>
            <b/>
            <sz val="9"/>
            <color indexed="81"/>
            <rFont val="Tahoma"/>
            <family val="2"/>
          </rPr>
          <t xml:space="preserve">Attenzione!: </t>
        </r>
        <r>
          <rPr>
            <sz val="9"/>
            <color indexed="81"/>
            <rFont val="Tahoma"/>
            <family val="2"/>
          </rPr>
          <t xml:space="preserve">In questa cella vi è una formula nascosta che serve al calcolo del contributo per l'assicurazione dell'indennità giornaliera per malattia nel caso in cui un'aliquota percentuale debba essere applicata (cella C28). Se nella cella E28 viene indicato un importo fisso, la formula viene cancellata e il contributo per l'assicurazione dell'indennità giornaliera per malattia non può più essere calcolato nella variante di un'aliquota percentuale. Se l'utilizzatore desidera calcolare il contributo per l'assicurazione dell'indennità giornaliera per malattia nella variante di un'aliquota percentuale dopo la cancellazione della formula, dovrà scaricare un nuovo documento excel.
</t>
        </r>
        <r>
          <rPr>
            <sz val="9"/>
            <color indexed="81"/>
            <rFont val="Tahoma"/>
            <family val="2"/>
          </rPr>
          <t xml:space="preserve">
</t>
        </r>
      </text>
    </comment>
    <comment ref="B29" authorId="0" shapeId="0" xr:uid="{00000000-0006-0000-0000-000013000000}">
      <text>
        <r>
          <rPr>
            <sz val="9"/>
            <color indexed="81"/>
            <rFont val="Tahoma"/>
            <family val="2"/>
          </rPr>
          <t>Assicurazione contro gli infortuni professionali</t>
        </r>
      </text>
    </comment>
    <comment ref="C29" authorId="0" shapeId="0" xr:uid="{00000000-0006-0000-0000-000014000000}">
      <text>
        <r>
          <rPr>
            <sz val="9"/>
            <color indexed="81"/>
            <rFont val="Tahoma"/>
            <family val="2"/>
          </rPr>
          <t xml:space="preserve">Se i premi dell'assicurazione contro gli infortuni professionali sono calcolati in </t>
        </r>
        <r>
          <rPr>
            <u/>
            <sz val="9"/>
            <color indexed="81"/>
            <rFont val="Tahoma"/>
            <family val="2"/>
          </rPr>
          <t>per mille</t>
        </r>
        <r>
          <rPr>
            <sz val="9"/>
            <color indexed="81"/>
            <rFont val="Tahoma"/>
            <family val="2"/>
          </rPr>
          <t xml:space="preserve"> della somma salariale, in questa cella bisogna indicare le aliquote in </t>
        </r>
        <r>
          <rPr>
            <u/>
            <sz val="9"/>
            <color indexed="81"/>
            <rFont val="Tahoma"/>
            <family val="2"/>
          </rPr>
          <t>per cento</t>
        </r>
        <r>
          <rPr>
            <sz val="9"/>
            <color indexed="81"/>
            <rFont val="Tahoma"/>
            <family val="2"/>
          </rPr>
          <t xml:space="preserve">. </t>
        </r>
      </text>
    </comment>
    <comment ref="E29" authorId="0" shapeId="0" xr:uid="{00000000-0006-0000-0000-000015000000}">
      <text>
        <r>
          <rPr>
            <sz val="9"/>
            <color indexed="81"/>
            <rFont val="Tahoma"/>
            <family val="2"/>
          </rPr>
          <t xml:space="preserve">Se i premi per l'assicurazione contro gli infortuni professionali sono costituiti da un importo fisso annuo (p. es. fr. 100.-), essi vanno registrati in questa cella.  
</t>
        </r>
        <r>
          <rPr>
            <b/>
            <sz val="9"/>
            <color indexed="81"/>
            <rFont val="Tahoma"/>
            <family val="2"/>
          </rPr>
          <t xml:space="preserve">Attenzione!: </t>
        </r>
        <r>
          <rPr>
            <sz val="9"/>
            <color indexed="81"/>
            <rFont val="Tahoma"/>
            <family val="2"/>
          </rPr>
          <t>In questa cella vi è una formula nascosta che serve al calcolo del contributo per l'assicurazione per infortunio professionali nel caso in cui un'aliquota percentuale debba essere applicata (cella C29). Se nella cella E29 viene indicato un importo fisso, la formula viene cancellata e il contributo per l'assicurazione infortunio professionali non può più essere calcolato nella variante di un'aliquota percentuale. Se l'utilizzatore desidera calcolare il contributo per l'assicurazione infortunio professionali nella variante di un'aliquota percentuale dopo la cancellazione della formula, dovrà scaricare un nuovo documento excel.</t>
        </r>
      </text>
    </comment>
    <comment ref="B30" authorId="0" shapeId="0" xr:uid="{00000000-0006-0000-0000-000016000000}">
      <text>
        <r>
          <rPr>
            <sz val="9"/>
            <color indexed="81"/>
            <rFont val="Tahoma"/>
            <family val="2"/>
          </rPr>
          <t xml:space="preserve">I contributi devono essere versati alla fine del periodo di conteggio determinante ai seguenti organi:  
- AVS/AI/IPG, AD e spese amministrative: alla cassa di compensazione AVS; 
- CAF: alla cassa d'assegni familiari (di regola la cassa è gestita dalla cassa di compensazione AVS);  
- assicurazione dell'indennità giornaliera per malattia: all'assicuratore in materia di indennità giornaliera per malattia;
- assicurazione contro gli infortuni professionali: all'assicuratore infortuni;  
Le somme totali (contributi del datore di lavoro e del lavoratore) da versare agli organi interessati sono registrate nella sezione "Prestazioni per destinatari".
</t>
        </r>
      </text>
    </comment>
    <comment ref="C30" authorId="0" shapeId="0" xr:uid="{00000000-0006-0000-0000-000017000000}">
      <text>
        <r>
          <rPr>
            <sz val="9"/>
            <color indexed="81"/>
            <rFont val="Tahoma"/>
            <family val="2"/>
          </rPr>
          <t xml:space="preserve">Questo importo per cento corrisponde alla somma delle aliquote registrate in questa sezione. Non sono considerati gli eventuali contributi fissi (p. es. premi di assicurazioni contro gli infortuni professionali di fr. 100.-).
</t>
        </r>
      </text>
    </comment>
    <comment ref="B37" authorId="0" shapeId="0" xr:uid="{00000000-0006-0000-0000-000018000000}">
      <text>
        <r>
          <rPr>
            <b/>
            <sz val="9"/>
            <color indexed="81"/>
            <rFont val="Tahoma"/>
            <family val="2"/>
          </rPr>
          <t xml:space="preserve">Assicurazione dell'indennità giornaliera per malattia. 
</t>
        </r>
        <r>
          <rPr>
            <sz val="9"/>
            <color indexed="81"/>
            <rFont val="Tahoma"/>
            <family val="2"/>
          </rPr>
          <t xml:space="preserve">Se per il lavoratore non sono versati premi all'assicurazione dell'indennità giornaliera per malattia, cancellare il contenuto di questa cella. </t>
        </r>
      </text>
    </comment>
    <comment ref="C37" authorId="0" shapeId="0" xr:uid="{00000000-0006-0000-0000-000019000000}">
      <text>
        <r>
          <rPr>
            <sz val="9"/>
            <color indexed="81"/>
            <rFont val="Tahoma"/>
            <family val="2"/>
          </rPr>
          <t xml:space="preserve">Compilare questa cella se per il lavoratore  è stipulata un'assicurazione dell'indennità giornaliera per malattia, se si è concordato che esso paga una parte del premio e se si calcolano i premi in per cento o per mille della somma del salario.  
In questo caso l'aliquota determinante per il calcolo della parte a carico del lavoratore deve essere indicata in </t>
        </r>
        <r>
          <rPr>
            <u/>
            <sz val="9"/>
            <color indexed="81"/>
            <rFont val="Tahoma"/>
            <family val="2"/>
          </rPr>
          <t>per cento</t>
        </r>
        <r>
          <rPr>
            <sz val="9"/>
            <color indexed="81"/>
            <rFont val="Tahoma"/>
            <family val="2"/>
          </rPr>
          <t xml:space="preserve">.
</t>
        </r>
        <r>
          <rPr>
            <sz val="9"/>
            <color indexed="81"/>
            <rFont val="Tahoma"/>
            <family val="2"/>
          </rPr>
          <t xml:space="preserve"> </t>
        </r>
      </text>
    </comment>
    <comment ref="E37" authorId="0" shapeId="0" xr:uid="{00000000-0006-0000-0000-00001A000000}">
      <text>
        <r>
          <rPr>
            <sz val="9"/>
            <color indexed="81"/>
            <rFont val="Tahoma"/>
            <family val="2"/>
          </rPr>
          <t xml:space="preserve">Compilare questa cella se il lavoratore deve essere assicurato per l'indennità giornaliera per malattia, se è stato concordato che esso paga una parte dei premi e se i premi sono costituiti da un importo fisso.
In questo caso nella cella deve essere indicata la parte di premio a carico del lavoratore e che il datore di lavoro deduce dal salario.
</t>
        </r>
        <r>
          <rPr>
            <b/>
            <sz val="9"/>
            <color indexed="81"/>
            <rFont val="Tahoma"/>
            <family val="2"/>
          </rPr>
          <t>Attenzione!:</t>
        </r>
        <r>
          <rPr>
            <sz val="9"/>
            <color indexed="81"/>
            <rFont val="Tahoma"/>
            <family val="2"/>
          </rPr>
          <t xml:space="preserve"> In questa cella vi è una formula nascosta che serve al calcolo del contributo per l'assicurazione dell'indennità giornaliera per malattia nel caso in cui un'aliquota percentuale debba essere applicata (cella C37). Se nella cella E37 viene indicato un importo fisso, la formula viene cancellata e il contributo per l'assicurazione dell'indennità giornaliera per malattia non può più essere calcolato nella variante di un'aliquota percentuale. Se l'utilizzatore desidera calcolare il contributo per l'assicurazione dell'indennità giornaliera per malattia nella variante di un'aliquota percentuale dopo la cancellazione della formula, dovrà scaricare un nuovo documento excel.</t>
        </r>
      </text>
    </comment>
    <comment ref="B38" authorId="0" shapeId="0" xr:uid="{00000000-0006-0000-0000-00001B000000}">
      <text>
        <r>
          <rPr>
            <b/>
            <sz val="9"/>
            <color indexed="81"/>
            <rFont val="Tahoma"/>
            <family val="2"/>
          </rPr>
          <t xml:space="preserve">Assicurazione contro gli infortuni non professionali. </t>
        </r>
        <r>
          <rPr>
            <sz val="9"/>
            <color indexed="81"/>
            <rFont val="Tahoma"/>
            <family val="2"/>
          </rPr>
          <t xml:space="preserve">Il lavoratore deve essere assicurato contro gli infortuni non professionali se il suo orario di lavoro è di 8 o più ore settimanali. I premi sono versati all'assicurazione dal datore di lavoro ma sono a carico del lavoratore. Il datore di lavoro li deduce dal salario del lavoratore. 
Se l'orario di lavoro è inferiore a 8 ore settimanali il contenuto di questa cella deve essere cancellato.
</t>
        </r>
        <r>
          <rPr>
            <sz val="9"/>
            <color indexed="81"/>
            <rFont val="Tahoma"/>
            <family val="2"/>
          </rPr>
          <t xml:space="preserve"> </t>
        </r>
      </text>
    </comment>
    <comment ref="C38" authorId="1" shapeId="0" xr:uid="{00000000-0006-0000-0000-00001C000000}">
      <text>
        <r>
          <rPr>
            <sz val="9"/>
            <color indexed="81"/>
            <rFont val="Tahoma"/>
            <family val="2"/>
          </rPr>
          <t xml:space="preserve">Se il lavoratore deve essere assicurato contro gli infortuni non professionali e se i premi sono calcolati in per mille della somma salariale, in questa cella la corrispondente aliquota deve essere indicata in </t>
        </r>
        <r>
          <rPr>
            <u/>
            <sz val="9"/>
            <color indexed="81"/>
            <rFont val="Tahoma"/>
            <family val="2"/>
          </rPr>
          <t>per cento</t>
        </r>
        <r>
          <rPr>
            <sz val="9"/>
            <color indexed="81"/>
            <rFont val="Tahoma"/>
            <family val="2"/>
          </rPr>
          <t xml:space="preserve">.
</t>
        </r>
        <r>
          <rPr>
            <sz val="9"/>
            <color indexed="81"/>
            <rFont val="Tahoma"/>
            <family val="2"/>
          </rPr>
          <t xml:space="preserve">
</t>
        </r>
      </text>
    </comment>
    <comment ref="E38" authorId="0" shapeId="0" xr:uid="{00000000-0006-0000-0000-00001D000000}">
      <text>
        <r>
          <rPr>
            <sz val="9"/>
            <color indexed="81"/>
            <rFont val="Tahoma"/>
            <family val="2"/>
          </rPr>
          <t xml:space="preserve">Se il lavoratore deve essere assicurato contro gli infortuni non professionali e se i premi sono costituiti da un importo fisso annuo, indicare l'importo in questa cella.  
</t>
        </r>
        <r>
          <rPr>
            <b/>
            <sz val="9"/>
            <color indexed="81"/>
            <rFont val="Tahoma"/>
            <family val="2"/>
          </rPr>
          <t xml:space="preserve">Attenzione!: </t>
        </r>
        <r>
          <rPr>
            <sz val="9"/>
            <color indexed="81"/>
            <rFont val="Tahoma"/>
            <family val="2"/>
          </rPr>
          <t>In questa cella vi è una formula nascosta che serve al calcolo del contributo per l'assicurazione infortunio non professionali nel caso in cui un'aliquota percentuale debba essere applicata (cella C38). Se nella cella E38 viene indicato un importo fisso, la formula viene cancellata e il contributo per l'assicurazione infortunio non professionali non può più essere calcolato nella variante di un'aliquota percentuale. Se l'utilizzatore desidera calcolare il contributo per l'assicurazione infortunio non professionali nella variante di un'aliquota percentuale dopo la cancellazione della formula, dovrà scaricare un nuovo documento excel.</t>
        </r>
      </text>
    </comment>
    <comment ref="C40" authorId="0" shapeId="0" xr:uid="{00000000-0006-0000-0000-00001E000000}">
      <text>
        <r>
          <rPr>
            <sz val="9"/>
            <color indexed="81"/>
            <rFont val="Tahoma"/>
            <family val="2"/>
          </rPr>
          <t xml:space="preserve">Se il calcolo è effettuato con la procedura di conteggio ordinaria con imposta alla fonte, indicare in questa cella l'aliquota dell'imposta alla fonte.
 </t>
        </r>
      </text>
    </comment>
    <comment ref="B41" authorId="0" shapeId="0" xr:uid="{00000000-0006-0000-0000-00001F000000}">
      <text>
        <r>
          <rPr>
            <b/>
            <sz val="9"/>
            <color indexed="81"/>
            <rFont val="Tahoma"/>
            <family val="2"/>
          </rPr>
          <t xml:space="preserve">Contributo alla cassa cantonale d'assegni familiari. </t>
        </r>
        <r>
          <rPr>
            <sz val="9"/>
            <color indexed="81"/>
            <rFont val="Tahoma"/>
            <family val="2"/>
          </rPr>
          <t xml:space="preserve">In questa riga è conteggiato il contributo del lavoratore per la cassa cantonale d'assegni familiari. Tale contributo è previsto solo nel Canton Vallese.
 </t>
        </r>
      </text>
    </comment>
    <comment ref="B42" authorId="0" shapeId="0" xr:uid="{00000000-0006-0000-0000-000020000000}">
      <text>
        <r>
          <rPr>
            <sz val="9"/>
            <color indexed="81"/>
            <rFont val="Tahoma"/>
            <family val="2"/>
          </rPr>
          <t xml:space="preserve">I contributi devono essere versati alla fine del periodo di conteggio determinante agli organi seguenti: 
- AVS/AI/IPG, AD, imposta alla fonte (procedura di conteggio semplificata): alla cassa di compensazione AVS; 
- CAF (Canton VS: alla cassa d'assegni familiari (di regola la cassa è gestita dalla cassa di compensazione AVS);  
- assicurazione dell'indennità giornaliera per malattia: all'assicuratore in materia di indennità giornaliera per malattia;
- assicurazione contro gli infortuni non professionali: all'assicuratore infortuni;  
- imposta alla fonte con la procedura di conteggio ordinaria: all'amministrazione delle contribuzioni; 
Le somme totali (contributi del datore di lavoro e del lavoratore) da versare agli organi interessati sono registrate nella sezione "Prestazioni per destinatari".
</t>
        </r>
      </text>
    </comment>
    <comment ref="C42" authorId="0" shapeId="0" xr:uid="{00000000-0006-0000-0000-000021000000}">
      <text>
        <r>
          <rPr>
            <sz val="9"/>
            <color indexed="81"/>
            <rFont val="Tahoma"/>
            <family val="2"/>
          </rPr>
          <t xml:space="preserve">Questo importo per cento corrisponde alla somma delle aliquote registrate in questa sezione. Non sono considerati gli eventuali contributi fissi 
(p. es. premi di assicurazioni contro gli infortuni non professionali di fr. 100.-).
</t>
        </r>
      </text>
    </comment>
    <comment ref="B48" authorId="0" shapeId="0" xr:uid="{00000000-0006-0000-0000-000022000000}">
      <text>
        <r>
          <rPr>
            <sz val="9"/>
            <color indexed="81"/>
            <rFont val="Tahoma"/>
            <family val="2"/>
          </rPr>
          <t xml:space="preserve">Di regola, la cassa d'assegni familiari è gestita dalla cassa di compensazione AVS. </t>
        </r>
      </text>
    </comment>
  </commentList>
</comments>
</file>

<file path=xl/sharedStrings.xml><?xml version="1.0" encoding="utf-8"?>
<sst xmlns="http://schemas.openxmlformats.org/spreadsheetml/2006/main" count="82" uniqueCount="64">
  <si>
    <t>Uri</t>
  </si>
  <si>
    <t>Preventivo salariale</t>
  </si>
  <si>
    <t>[Anno]</t>
  </si>
  <si>
    <t>Nome, cognome</t>
  </si>
  <si>
    <t>Via</t>
  </si>
  <si>
    <t>NAP, località</t>
  </si>
  <si>
    <t>Lavoratore</t>
  </si>
  <si>
    <t>Basi</t>
  </si>
  <si>
    <t>Cantone</t>
  </si>
  <si>
    <t>Procedura di conteggio</t>
  </si>
  <si>
    <t>Salario mensile</t>
  </si>
  <si>
    <t>Numero di mesi</t>
  </si>
  <si>
    <t>Salario</t>
  </si>
  <si>
    <t>Salario lordo lavoratore</t>
  </si>
  <si>
    <t>Per mese</t>
  </si>
  <si>
    <t>Per anno</t>
  </si>
  <si>
    <t>Contributi datore di lavoro</t>
  </si>
  <si>
    <t>Aliquote</t>
  </si>
  <si>
    <t>AVS/AI/IPG</t>
  </si>
  <si>
    <t>AD</t>
  </si>
  <si>
    <t>CAF</t>
  </si>
  <si>
    <t>Spese amministrative</t>
  </si>
  <si>
    <t>Contributi lavoratore</t>
  </si>
  <si>
    <t>Totale contributi lavoratore</t>
  </si>
  <si>
    <t>Salario netto lavoratore</t>
  </si>
  <si>
    <t>Prestazioni per destinatario</t>
  </si>
  <si>
    <t>Contributi a cassa di compens.</t>
  </si>
  <si>
    <t>Contributi a CAF</t>
  </si>
  <si>
    <t>Argovia</t>
  </si>
  <si>
    <t>Basilea Campagna</t>
  </si>
  <si>
    <t>Basilea Città</t>
  </si>
  <si>
    <t>Berna</t>
  </si>
  <si>
    <t>Friburgo</t>
  </si>
  <si>
    <t>Ginevra</t>
  </si>
  <si>
    <t>Glarona</t>
  </si>
  <si>
    <t>Grigioni</t>
  </si>
  <si>
    <t>Giura</t>
  </si>
  <si>
    <t>Lucerna</t>
  </si>
  <si>
    <t>Neuchâtel</t>
  </si>
  <si>
    <t>Nidvaldo</t>
  </si>
  <si>
    <t>Obvaldo</t>
  </si>
  <si>
    <t>San Gallo</t>
  </si>
  <si>
    <t>Soletta</t>
  </si>
  <si>
    <t>Sciaffusa</t>
  </si>
  <si>
    <t>Svitto</t>
  </si>
  <si>
    <t>Ticino</t>
  </si>
  <si>
    <t>Turgovia</t>
  </si>
  <si>
    <t>Vaud</t>
  </si>
  <si>
    <t>Vallese</t>
  </si>
  <si>
    <t>Zugo</t>
  </si>
  <si>
    <t>Zurigo</t>
  </si>
  <si>
    <t>Assic. indennità giorn. malattia</t>
  </si>
  <si>
    <t>[luogo, data]</t>
  </si>
  <si>
    <t>Appenzello AR</t>
  </si>
  <si>
    <t>Appenzello AI</t>
  </si>
  <si>
    <t>Scegliere</t>
  </si>
  <si>
    <t>Semplificata</t>
  </si>
  <si>
    <t>Ordinaria</t>
  </si>
  <si>
    <t>Ordinaria con imposta alla fonte</t>
  </si>
  <si>
    <t>Totale contributi dat. lavoro</t>
  </si>
  <si>
    <t>Totale spese dat. lavoro</t>
  </si>
  <si>
    <t>Datore di lavoro</t>
  </si>
  <si>
    <t>Assic. contro infortuni non prof.</t>
  </si>
  <si>
    <t>Assic. contro infortuni 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</si>
</sst>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Red]&quot;Fr.&quot;\ \-#,##0.00"/>
    <numFmt numFmtId="165" formatCode="&quot;Fr.&quot;\ #,##0.00"/>
    <numFmt numFmtId="166" formatCode="0.000%"/>
  </numFmts>
  <fonts count="12" x14ac:knownFonts="1">
    <font>
      <sz val="10"/>
      <color theme="1"/>
      <name val="Arial"/>
      <family val="2"/>
    </font>
    <font>
      <b/>
      <sz val="9"/>
      <name val="Arial"/>
      <family val="2"/>
    </font>
    <font>
      <b/>
      <sz val="10"/>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theme="0" tint="-0.14999847407452621"/>
      <name val="Arial"/>
      <family val="2"/>
    </font>
    <font>
      <b/>
      <sz val="12"/>
      <color theme="1"/>
      <name val="Arial"/>
      <family val="2"/>
    </font>
    <font>
      <sz val="10"/>
      <color theme="0" tint="-0.14996795556505021"/>
      <name val="Arial"/>
      <family val="2"/>
    </font>
    <font>
      <sz val="9"/>
      <color theme="9"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bgColor rgb="FF000000"/>
      </patternFill>
    </fill>
  </fills>
  <borders count="31">
    <border>
      <left/>
      <right/>
      <top/>
      <bottom/>
      <diagonal/>
    </border>
    <border>
      <left style="thin">
        <color rgb="FF35629D"/>
      </left>
      <right style="thin">
        <color rgb="FF35629D"/>
      </right>
      <top style="thin">
        <color rgb="FF35629D"/>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style="thin">
        <color rgb="FF35629D"/>
      </left>
      <right/>
      <top style="medium">
        <color rgb="FF35629D"/>
      </top>
      <bottom style="thin">
        <color rgb="FF35629D"/>
      </bottom>
      <diagonal/>
    </border>
    <border>
      <left style="medium">
        <color rgb="FF35629D"/>
      </left>
      <right style="thin">
        <color rgb="FF35629D"/>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style="medium">
        <color rgb="FF35629D"/>
      </top>
      <bottom style="medium">
        <color rgb="FF35629D"/>
      </bottom>
      <diagonal/>
    </border>
    <border>
      <left style="thin">
        <color rgb="FF35629D"/>
      </left>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right style="medium">
        <color rgb="FF35629D"/>
      </right>
      <top style="medium">
        <color rgb="FF35629D"/>
      </top>
      <bottom/>
      <diagonal/>
    </border>
    <border>
      <left style="thin">
        <color rgb="FF35629D"/>
      </left>
      <right style="medium">
        <color rgb="FF35629D"/>
      </right>
      <top style="medium">
        <color rgb="FF35629D"/>
      </top>
      <bottom style="medium">
        <color rgb="FF35629D"/>
      </bottom>
      <diagonal/>
    </border>
    <border>
      <left style="medium">
        <color rgb="FF35629D"/>
      </left>
      <right style="thin">
        <color rgb="FF35629D"/>
      </right>
      <top/>
      <bottom/>
      <diagonal/>
    </border>
    <border>
      <left style="thin">
        <color rgb="FF35629D"/>
      </left>
      <right style="thin">
        <color rgb="FF35629D"/>
      </right>
      <top/>
      <bottom/>
      <diagonal/>
    </border>
    <border>
      <left style="thin">
        <color rgb="FF35629D"/>
      </left>
      <right style="medium">
        <color rgb="FF35629D"/>
      </right>
      <top/>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s>
  <cellStyleXfs count="1">
    <xf numFmtId="0" fontId="0" fillId="0" borderId="0"/>
  </cellStyleXfs>
  <cellXfs count="101">
    <xf numFmtId="0" fontId="0" fillId="0" borderId="0" xfId="0"/>
    <xf numFmtId="0" fontId="0" fillId="0" borderId="0" xfId="0"/>
    <xf numFmtId="0" fontId="0" fillId="2" borderId="0" xfId="0" applyFill="1" applyProtection="1"/>
    <xf numFmtId="0" fontId="8" fillId="2" borderId="0" xfId="0" applyFont="1" applyFill="1" applyProtection="1"/>
    <xf numFmtId="10" fontId="5" fillId="0" borderId="1" xfId="0" applyNumberFormat="1" applyFont="1" applyFill="1" applyBorder="1" applyAlignment="1" applyProtection="1">
      <alignment horizontal="righ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right" vertical="center" wrapText="1"/>
    </xf>
    <xf numFmtId="0" fontId="2" fillId="3" borderId="4" xfId="0" applyFont="1" applyFill="1" applyBorder="1" applyAlignment="1" applyProtection="1">
      <alignment horizontal="right" vertical="center" wrapText="1"/>
    </xf>
    <xf numFmtId="0" fontId="5" fillId="0" borderId="5" xfId="0" applyFont="1" applyFill="1" applyBorder="1" applyAlignment="1" applyProtection="1">
      <alignment vertical="center" wrapText="1"/>
    </xf>
    <xf numFmtId="10" fontId="5" fillId="0" borderId="1" xfId="0" applyNumberFormat="1" applyFont="1" applyFill="1" applyBorder="1" applyAlignment="1" applyProtection="1">
      <alignment horizontal="right" vertical="center" wrapText="1"/>
    </xf>
    <xf numFmtId="165" fontId="5" fillId="0" borderId="1" xfId="0" applyNumberFormat="1" applyFont="1" applyFill="1" applyBorder="1" applyAlignment="1" applyProtection="1">
      <alignment horizontal="right" vertical="center" wrapText="1"/>
    </xf>
    <xf numFmtId="165" fontId="5" fillId="0" borderId="6" xfId="0" applyNumberFormat="1" applyFont="1" applyFill="1" applyBorder="1" applyAlignment="1" applyProtection="1">
      <alignment horizontal="right" vertical="center" wrapText="1"/>
    </xf>
    <xf numFmtId="0" fontId="5" fillId="0" borderId="7" xfId="0" applyFont="1" applyFill="1" applyBorder="1" applyAlignment="1" applyProtection="1">
      <alignment vertical="center" wrapText="1"/>
    </xf>
    <xf numFmtId="10" fontId="5" fillId="0" borderId="8" xfId="0" applyNumberFormat="1" applyFont="1" applyFill="1" applyBorder="1" applyAlignment="1" applyProtection="1">
      <alignment horizontal="right" vertical="center"/>
    </xf>
    <xf numFmtId="165" fontId="5" fillId="0" borderId="8" xfId="0" applyNumberFormat="1" applyFont="1" applyFill="1" applyBorder="1" applyAlignment="1" applyProtection="1">
      <alignment horizontal="right" vertical="center" wrapText="1"/>
    </xf>
    <xf numFmtId="165" fontId="5" fillId="0" borderId="9" xfId="0" applyNumberFormat="1" applyFont="1" applyFill="1" applyBorder="1" applyAlignment="1" applyProtection="1">
      <alignment horizontal="right" vertical="center" wrapText="1"/>
    </xf>
    <xf numFmtId="0" fontId="5" fillId="0" borderId="10" xfId="0" applyFont="1" applyFill="1" applyBorder="1" applyAlignment="1" applyProtection="1">
      <alignment vertical="center" wrapText="1"/>
    </xf>
    <xf numFmtId="10" fontId="5" fillId="0" borderId="11" xfId="0" applyNumberFormat="1" applyFont="1" applyFill="1" applyBorder="1" applyAlignment="1" applyProtection="1">
      <alignment horizontal="right" vertical="center"/>
    </xf>
    <xf numFmtId="165" fontId="5" fillId="0" borderId="11" xfId="0" applyNumberFormat="1" applyFont="1" applyFill="1" applyBorder="1" applyAlignment="1" applyProtection="1">
      <alignment horizontal="right" vertical="center" wrapText="1"/>
    </xf>
    <xf numFmtId="165" fontId="5" fillId="0" borderId="12" xfId="0" applyNumberFormat="1" applyFont="1" applyFill="1" applyBorder="1" applyAlignment="1" applyProtection="1">
      <alignment horizontal="right" vertical="center" wrapText="1"/>
    </xf>
    <xf numFmtId="0" fontId="9" fillId="2" borderId="0" xfId="0" applyFont="1" applyFill="1" applyAlignment="1" applyProtection="1">
      <alignment horizontal="left" vertical="center"/>
    </xf>
    <xf numFmtId="0" fontId="9" fillId="2" borderId="0" xfId="0" applyFont="1" applyFill="1" applyAlignment="1" applyProtection="1">
      <alignment horizontal="left" vertical="center"/>
      <protection locked="0"/>
    </xf>
    <xf numFmtId="0" fontId="0" fillId="2" borderId="0" xfId="0" applyFill="1" applyAlignment="1" applyProtection="1">
      <alignment horizontal="left" vertical="center"/>
    </xf>
    <xf numFmtId="0" fontId="0" fillId="2" borderId="0" xfId="0" applyFill="1" applyAlignment="1" applyProtection="1">
      <alignment horizontal="right" vertical="center"/>
      <protection locked="0"/>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xf>
    <xf numFmtId="0" fontId="0" fillId="3" borderId="13" xfId="0" applyFill="1" applyBorder="1" applyAlignment="1" applyProtection="1">
      <alignment horizontal="right" vertical="center"/>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165" fontId="5" fillId="0" borderId="15"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xf>
    <xf numFmtId="0" fontId="0" fillId="2" borderId="0" xfId="0" applyFill="1" applyAlignment="1" applyProtection="1">
      <alignment horizontal="right" vertical="center"/>
    </xf>
    <xf numFmtId="0" fontId="2" fillId="4" borderId="17" xfId="0" applyFont="1" applyFill="1" applyBorder="1" applyAlignment="1" applyProtection="1">
      <alignment horizontal="left" vertical="center" wrapText="1"/>
    </xf>
    <xf numFmtId="165" fontId="2" fillId="3" borderId="18" xfId="0" applyNumberFormat="1" applyFont="1" applyFill="1" applyBorder="1" applyAlignment="1" applyProtection="1">
      <alignment horizontal="right" vertical="center"/>
    </xf>
    <xf numFmtId="10" fontId="2" fillId="3" borderId="19" xfId="0" applyNumberFormat="1" applyFont="1" applyFill="1" applyBorder="1" applyAlignment="1" applyProtection="1">
      <alignment horizontal="right" vertical="center" wrapText="1"/>
    </xf>
    <xf numFmtId="0" fontId="2" fillId="3" borderId="20" xfId="0" applyFont="1" applyFill="1" applyBorder="1" applyAlignment="1" applyProtection="1">
      <alignment horizontal="right" vertical="center"/>
    </xf>
    <xf numFmtId="0" fontId="0" fillId="2" borderId="19" xfId="0" applyFont="1" applyFill="1" applyBorder="1" applyAlignment="1" applyProtection="1">
      <alignment horizontal="right" vertical="center"/>
    </xf>
    <xf numFmtId="165" fontId="7" fillId="2" borderId="18" xfId="0" applyNumberFormat="1" applyFont="1" applyFill="1" applyBorder="1" applyAlignment="1" applyProtection="1">
      <alignment horizontal="right" vertical="center"/>
    </xf>
    <xf numFmtId="164" fontId="2" fillId="5" borderId="21" xfId="0" applyNumberFormat="1" applyFont="1" applyFill="1" applyBorder="1" applyAlignment="1" applyProtection="1">
      <alignment horizontal="right" vertical="center" wrapText="1"/>
    </xf>
    <xf numFmtId="0" fontId="0" fillId="2" borderId="0" xfId="0" applyFont="1" applyFill="1" applyAlignment="1" applyProtection="1">
      <alignment horizontal="left" vertical="center"/>
    </xf>
    <xf numFmtId="0" fontId="0" fillId="2" borderId="0" xfId="0" applyFont="1" applyFill="1" applyAlignment="1" applyProtection="1">
      <alignment horizontal="right" vertical="center"/>
    </xf>
    <xf numFmtId="0" fontId="2" fillId="4" borderId="3" xfId="0" applyFont="1" applyFill="1" applyBorder="1" applyAlignment="1" applyProtection="1">
      <alignment horizontal="right" vertical="center" wrapText="1"/>
    </xf>
    <xf numFmtId="0" fontId="2" fillId="4" borderId="4" xfId="0" applyFont="1" applyFill="1" applyBorder="1" applyAlignment="1" applyProtection="1">
      <alignment horizontal="right" vertical="center" wrapText="1"/>
    </xf>
    <xf numFmtId="10" fontId="0" fillId="0" borderId="0" xfId="0" applyNumberFormat="1" applyBorder="1" applyAlignment="1" applyProtection="1">
      <alignment horizontal="right" vertical="center"/>
    </xf>
    <xf numFmtId="0" fontId="5" fillId="0" borderId="5" xfId="0" applyFont="1" applyFill="1" applyBorder="1" applyAlignment="1" applyProtection="1">
      <alignment horizontal="left" vertical="center" wrapText="1"/>
      <protection locked="0"/>
    </xf>
    <xf numFmtId="165" fontId="5" fillId="0" borderId="6" xfId="0" applyNumberFormat="1" applyFont="1" applyFill="1" applyBorder="1" applyAlignment="1" applyProtection="1">
      <alignment horizontal="right" vertical="center" wrapText="1"/>
      <protection locked="0"/>
    </xf>
    <xf numFmtId="10" fontId="2" fillId="4" borderId="1" xfId="0" applyNumberFormat="1" applyFont="1" applyFill="1" applyBorder="1" applyAlignment="1" applyProtection="1">
      <alignment horizontal="right" vertical="center" wrapText="1"/>
    </xf>
    <xf numFmtId="165" fontId="2" fillId="4" borderId="1" xfId="0" applyNumberFormat="1" applyFont="1" applyFill="1" applyBorder="1" applyAlignment="1" applyProtection="1">
      <alignment horizontal="right" vertical="center" wrapText="1"/>
    </xf>
    <xf numFmtId="165" fontId="2" fillId="4" borderId="6" xfId="0" applyNumberFormat="1" applyFont="1" applyFill="1" applyBorder="1" applyAlignment="1" applyProtection="1">
      <alignment horizontal="right" vertical="center" wrapText="1"/>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right" vertical="center" wrapText="1"/>
    </xf>
    <xf numFmtId="0" fontId="2" fillId="0" borderId="24" xfId="0" applyFont="1" applyBorder="1" applyAlignment="1" applyProtection="1">
      <alignment horizontal="right" vertical="center" wrapText="1"/>
    </xf>
    <xf numFmtId="165" fontId="2" fillId="4" borderId="11" xfId="0" applyNumberFormat="1" applyFont="1" applyFill="1" applyBorder="1" applyAlignment="1" applyProtection="1">
      <alignment horizontal="right" vertical="center" wrapText="1"/>
    </xf>
    <xf numFmtId="165" fontId="2" fillId="4" borderId="12" xfId="0" applyNumberFormat="1" applyFont="1" applyFill="1" applyBorder="1" applyAlignment="1" applyProtection="1">
      <alignment horizontal="right" vertical="center" wrapText="1"/>
    </xf>
    <xf numFmtId="165" fontId="2" fillId="5" borderId="22" xfId="0" applyNumberFormat="1" applyFont="1" applyFill="1" applyBorder="1" applyAlignment="1" applyProtection="1">
      <alignment horizontal="left" vertical="center" wrapText="1"/>
    </xf>
    <xf numFmtId="165" fontId="2" fillId="5" borderId="23" xfId="0" applyNumberFormat="1" applyFont="1" applyFill="1" applyBorder="1" applyAlignment="1" applyProtection="1">
      <alignment horizontal="right" vertical="center" wrapText="1"/>
    </xf>
    <xf numFmtId="165" fontId="2" fillId="5" borderId="24" xfId="0" applyNumberFormat="1" applyFont="1" applyFill="1" applyBorder="1" applyAlignment="1" applyProtection="1">
      <alignment horizontal="right" vertical="center" wrapText="1"/>
    </xf>
    <xf numFmtId="0" fontId="0" fillId="2" borderId="0" xfId="0" applyFill="1" applyAlignment="1" applyProtection="1">
      <alignment vertical="center"/>
    </xf>
    <xf numFmtId="10" fontId="5" fillId="0" borderId="1" xfId="0" applyNumberFormat="1" applyFont="1" applyFill="1" applyBorder="1" applyAlignment="1" applyProtection="1">
      <alignment horizontal="right" vertical="center" wrapText="1"/>
      <protection locked="0"/>
    </xf>
    <xf numFmtId="10" fontId="5" fillId="0" borderId="8" xfId="0" applyNumberFormat="1" applyFont="1" applyFill="1" applyBorder="1" applyAlignment="1" applyProtection="1">
      <alignment horizontal="right" vertical="center" wrapText="1"/>
    </xf>
    <xf numFmtId="10" fontId="5" fillId="0" borderId="1" xfId="0" applyNumberFormat="1" applyFont="1" applyFill="1" applyBorder="1" applyAlignment="1" applyProtection="1">
      <alignment horizontal="right" vertical="center"/>
      <protection locked="0"/>
    </xf>
    <xf numFmtId="0" fontId="10" fillId="2" borderId="0" xfId="0" applyFont="1" applyFill="1" applyProtection="1"/>
    <xf numFmtId="0" fontId="2" fillId="4" borderId="2"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xf>
    <xf numFmtId="165" fontId="2" fillId="4" borderId="5" xfId="0" applyNumberFormat="1" applyFont="1" applyFill="1" applyBorder="1" applyAlignment="1" applyProtection="1">
      <alignment horizontal="left" vertical="center" wrapText="1"/>
    </xf>
    <xf numFmtId="165" fontId="2" fillId="4" borderId="10" xfId="0" applyNumberFormat="1" applyFont="1" applyFill="1" applyBorder="1" applyAlignment="1" applyProtection="1">
      <alignment horizontal="left" vertical="center" wrapText="1"/>
    </xf>
    <xf numFmtId="0" fontId="0" fillId="2" borderId="0" xfId="0" applyFont="1" applyFill="1" applyProtection="1"/>
    <xf numFmtId="0" fontId="0" fillId="0" borderId="0" xfId="0" applyFont="1"/>
    <xf numFmtId="0" fontId="0" fillId="2" borderId="0" xfId="0" applyFont="1" applyFill="1"/>
    <xf numFmtId="0" fontId="7" fillId="2" borderId="0" xfId="0" applyNumberFormat="1" applyFont="1" applyFill="1"/>
    <xf numFmtId="0" fontId="0" fillId="2" borderId="0" xfId="0" applyNumberFormat="1" applyFont="1" applyFill="1"/>
    <xf numFmtId="0" fontId="0" fillId="2" borderId="0" xfId="0" applyNumberFormat="1" applyFont="1" applyFill="1" applyProtection="1"/>
    <xf numFmtId="166" fontId="5" fillId="0" borderId="1" xfId="0" applyNumberFormat="1" applyFont="1" applyFill="1" applyBorder="1" applyAlignment="1" applyProtection="1">
      <alignment horizontal="right" vertical="center" wrapText="1"/>
    </xf>
    <xf numFmtId="165" fontId="5" fillId="0" borderId="29" xfId="0" applyNumberFormat="1" applyFont="1" applyFill="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5" fillId="0" borderId="25" xfId="0" applyNumberFormat="1"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3" borderId="27" xfId="0" applyFill="1" applyBorder="1" applyAlignment="1" applyProtection="1">
      <alignment horizontal="right" vertical="center"/>
    </xf>
    <xf numFmtId="0" fontId="0" fillId="3" borderId="28" xfId="0" applyFill="1" applyBorder="1" applyAlignment="1" applyProtection="1">
      <alignment horizontal="right" vertical="center"/>
    </xf>
    <xf numFmtId="49" fontId="2" fillId="3" borderId="13" xfId="0" applyNumberFormat="1" applyFont="1" applyFill="1" applyBorder="1" applyAlignment="1" applyProtection="1">
      <alignment horizontal="left" vertical="center"/>
    </xf>
    <xf numFmtId="49" fontId="2" fillId="3" borderId="27" xfId="0" applyNumberFormat="1" applyFont="1" applyFill="1" applyBorder="1" applyAlignment="1" applyProtection="1">
      <alignment horizontal="left" vertical="center"/>
    </xf>
    <xf numFmtId="49" fontId="2" fillId="3" borderId="28" xfId="0" applyNumberFormat="1" applyFont="1" applyFill="1" applyBorder="1" applyAlignment="1" applyProtection="1">
      <alignment horizontal="left" vertical="center"/>
    </xf>
    <xf numFmtId="49" fontId="1" fillId="3" borderId="3" xfId="0" applyNumberFormat="1" applyFont="1" applyFill="1" applyBorder="1" applyAlignment="1" applyProtection="1">
      <alignment horizontal="left" vertical="center"/>
    </xf>
    <xf numFmtId="49" fontId="1" fillId="3" borderId="4" xfId="0" applyNumberFormat="1" applyFont="1" applyFill="1" applyBorder="1" applyAlignment="1" applyProtection="1">
      <alignment horizontal="left" vertical="center"/>
    </xf>
    <xf numFmtId="0" fontId="0" fillId="0" borderId="25"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left" vertical="center"/>
      <protection locked="0"/>
    </xf>
    <xf numFmtId="0" fontId="0" fillId="0" borderId="16" xfId="0" applyNumberFormat="1" applyFont="1" applyFill="1" applyBorder="1" applyAlignment="1" applyProtection="1">
      <alignment horizontal="left" vertical="center"/>
      <protection locked="0"/>
    </xf>
    <xf numFmtId="0" fontId="11" fillId="0" borderId="1" xfId="0" applyNumberFormat="1" applyFont="1" applyFill="1" applyBorder="1" applyAlignment="1" applyProtection="1">
      <alignment horizontal="left" vertical="center"/>
      <protection locked="0"/>
    </xf>
    <xf numFmtId="0" fontId="11" fillId="0" borderId="6" xfId="0" applyNumberFormat="1" applyFont="1" applyFill="1" applyBorder="1" applyAlignment="1" applyProtection="1">
      <alignment horizontal="left" vertical="center"/>
      <protection locked="0"/>
    </xf>
    <xf numFmtId="0" fontId="11" fillId="0" borderId="25" xfId="0" applyNumberFormat="1" applyFont="1" applyFill="1" applyBorder="1" applyAlignment="1" applyProtection="1">
      <alignment horizontal="left" vertical="center"/>
      <protection locked="0"/>
    </xf>
    <xf numFmtId="0" fontId="11" fillId="0" borderId="26" xfId="0" applyNumberFormat="1" applyFont="1" applyFill="1" applyBorder="1" applyAlignment="1" applyProtection="1">
      <alignment horizontal="left" vertical="center"/>
      <protection locked="0"/>
    </xf>
    <xf numFmtId="0" fontId="11" fillId="0" borderId="16" xfId="0" applyNumberFormat="1" applyFont="1" applyFill="1" applyBorder="1" applyAlignment="1" applyProtection="1">
      <alignment horizontal="left" vertical="center"/>
      <protection locked="0"/>
    </xf>
    <xf numFmtId="0" fontId="0" fillId="0" borderId="1"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11" fillId="0" borderId="29" xfId="0" applyNumberFormat="1" applyFont="1" applyFill="1" applyBorder="1" applyAlignment="1" applyProtection="1">
      <alignment horizontal="left" vertical="center"/>
      <protection locked="0"/>
    </xf>
    <xf numFmtId="0" fontId="11" fillId="0" borderId="30" xfId="0" applyNumberFormat="1" applyFont="1" applyFill="1" applyBorder="1" applyAlignment="1" applyProtection="1">
      <alignment horizontal="left" vertical="center"/>
      <protection locked="0"/>
    </xf>
    <xf numFmtId="0" fontId="11" fillId="0" borderId="15" xfId="0" applyNumberFormat="1" applyFont="1" applyFill="1" applyBorder="1" applyAlignment="1" applyProtection="1">
      <alignment horizontal="left" vertical="center"/>
      <protection locked="0"/>
    </xf>
    <xf numFmtId="0" fontId="5" fillId="0" borderId="29" xfId="0" applyFont="1" applyFill="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zoomScale="85" zoomScaleNormal="85" workbookViewId="0">
      <selection activeCell="A55" sqref="A55:XFD90"/>
    </sheetView>
  </sheetViews>
  <sheetFormatPr baseColWidth="10" defaultRowHeight="12.75" x14ac:dyDescent="0.2"/>
  <cols>
    <col min="1" max="1" width="4.5703125" customWidth="1"/>
    <col min="2" max="2" width="28.42578125" customWidth="1"/>
    <col min="3" max="3" width="20.7109375" customWidth="1"/>
    <col min="4" max="5" width="23.140625" customWidth="1"/>
  </cols>
  <sheetData>
    <row r="1" spans="1:6" s="1" customFormat="1" x14ac:dyDescent="0.2">
      <c r="A1" s="3"/>
      <c r="B1" s="3"/>
      <c r="C1" s="3"/>
      <c r="D1" s="3"/>
      <c r="E1" s="3"/>
      <c r="F1" s="3"/>
    </row>
    <row r="2" spans="1:6" s="1" customFormat="1" ht="15.75" x14ac:dyDescent="0.2">
      <c r="A2" s="2"/>
      <c r="B2" s="20" t="s">
        <v>1</v>
      </c>
      <c r="C2" s="21" t="s">
        <v>2</v>
      </c>
      <c r="D2" s="22"/>
      <c r="E2" s="23" t="s">
        <v>52</v>
      </c>
      <c r="F2" s="2"/>
    </row>
    <row r="3" spans="1:6" s="1" customFormat="1" ht="16.5" thickBot="1" x14ac:dyDescent="0.25">
      <c r="A3" s="2"/>
      <c r="B3" s="20"/>
      <c r="C3" s="22"/>
      <c r="D3" s="22"/>
      <c r="E3" s="22"/>
      <c r="F3" s="2"/>
    </row>
    <row r="4" spans="1:6" s="1" customFormat="1" ht="13.5" customHeight="1" x14ac:dyDescent="0.2">
      <c r="A4" s="2"/>
      <c r="B4" s="64" t="s">
        <v>61</v>
      </c>
      <c r="C4" s="81"/>
      <c r="D4" s="82"/>
      <c r="E4" s="83"/>
      <c r="F4" s="2"/>
    </row>
    <row r="5" spans="1:6" s="1" customFormat="1" x14ac:dyDescent="0.2">
      <c r="A5" s="2"/>
      <c r="B5" s="24" t="s">
        <v>3</v>
      </c>
      <c r="C5" s="94"/>
      <c r="D5" s="94"/>
      <c r="E5" s="95"/>
      <c r="F5" s="2"/>
    </row>
    <row r="6" spans="1:6" s="1" customFormat="1" x14ac:dyDescent="0.2">
      <c r="A6" s="2"/>
      <c r="B6" s="24" t="s">
        <v>4</v>
      </c>
      <c r="C6" s="94"/>
      <c r="D6" s="94"/>
      <c r="E6" s="95"/>
      <c r="F6" s="2"/>
    </row>
    <row r="7" spans="1:6" s="1" customFormat="1" ht="13.5" thickBot="1" x14ac:dyDescent="0.25">
      <c r="A7" s="2"/>
      <c r="B7" s="25" t="s">
        <v>5</v>
      </c>
      <c r="C7" s="86"/>
      <c r="D7" s="87"/>
      <c r="E7" s="88"/>
      <c r="F7" s="2"/>
    </row>
    <row r="8" spans="1:6" ht="13.5" thickBot="1" x14ac:dyDescent="0.25">
      <c r="A8" s="2"/>
      <c r="B8" s="22"/>
      <c r="C8" s="22"/>
      <c r="D8" s="22"/>
      <c r="E8" s="22"/>
      <c r="F8" s="2"/>
    </row>
    <row r="9" spans="1:6" s="1" customFormat="1" x14ac:dyDescent="0.2">
      <c r="A9" s="2"/>
      <c r="B9" s="64" t="s">
        <v>6</v>
      </c>
      <c r="C9" s="84"/>
      <c r="D9" s="84"/>
      <c r="E9" s="85"/>
      <c r="F9" s="2"/>
    </row>
    <row r="10" spans="1:6" x14ac:dyDescent="0.2">
      <c r="A10" s="2"/>
      <c r="B10" s="24" t="s">
        <v>3</v>
      </c>
      <c r="C10" s="96"/>
      <c r="D10" s="97"/>
      <c r="E10" s="98"/>
      <c r="F10" s="2"/>
    </row>
    <row r="11" spans="1:6" x14ac:dyDescent="0.2">
      <c r="A11" s="2"/>
      <c r="B11" s="24" t="s">
        <v>4</v>
      </c>
      <c r="C11" s="89"/>
      <c r="D11" s="89"/>
      <c r="E11" s="90"/>
      <c r="F11" s="2"/>
    </row>
    <row r="12" spans="1:6" ht="13.5" thickBot="1" x14ac:dyDescent="0.25">
      <c r="A12" s="2"/>
      <c r="B12" s="25" t="s">
        <v>5</v>
      </c>
      <c r="C12" s="91"/>
      <c r="D12" s="92"/>
      <c r="E12" s="93"/>
      <c r="F12" s="2"/>
    </row>
    <row r="13" spans="1:6" ht="13.5" thickBot="1" x14ac:dyDescent="0.25">
      <c r="A13" s="2"/>
      <c r="B13" s="22"/>
      <c r="C13" s="22"/>
      <c r="D13" s="22"/>
      <c r="E13" s="22"/>
      <c r="F13" s="2"/>
    </row>
    <row r="14" spans="1:6" s="1" customFormat="1" ht="13.5" customHeight="1" x14ac:dyDescent="0.2">
      <c r="A14" s="2"/>
      <c r="B14" s="26" t="s">
        <v>7</v>
      </c>
      <c r="C14" s="27"/>
      <c r="D14" s="79"/>
      <c r="E14" s="80"/>
      <c r="F14" s="2"/>
    </row>
    <row r="15" spans="1:6" x14ac:dyDescent="0.2">
      <c r="A15" s="2"/>
      <c r="B15" s="28" t="s">
        <v>8</v>
      </c>
      <c r="C15" s="99" t="s">
        <v>55</v>
      </c>
      <c r="D15" s="100"/>
      <c r="E15" s="29"/>
      <c r="F15" s="2"/>
    </row>
    <row r="16" spans="1:6" s="1" customFormat="1" x14ac:dyDescent="0.2">
      <c r="A16" s="2"/>
      <c r="B16" s="24" t="s">
        <v>9</v>
      </c>
      <c r="C16" s="99" t="s">
        <v>55</v>
      </c>
      <c r="D16" s="100"/>
      <c r="E16" s="29"/>
      <c r="F16" s="2"/>
    </row>
    <row r="17" spans="1:6" s="1" customFormat="1" x14ac:dyDescent="0.2">
      <c r="A17" s="2"/>
      <c r="B17" s="30" t="s">
        <v>10</v>
      </c>
      <c r="C17" s="75">
        <v>0</v>
      </c>
      <c r="D17" s="76"/>
      <c r="E17" s="31"/>
      <c r="F17" s="2"/>
    </row>
    <row r="18" spans="1:6" s="1" customFormat="1" ht="13.5" thickBot="1" x14ac:dyDescent="0.25">
      <c r="A18" s="2"/>
      <c r="B18" s="25" t="s">
        <v>11</v>
      </c>
      <c r="C18" s="77">
        <v>0</v>
      </c>
      <c r="D18" s="78"/>
      <c r="E18" s="32"/>
      <c r="F18" s="2"/>
    </row>
    <row r="19" spans="1:6" ht="13.5" thickBot="1" x14ac:dyDescent="0.25">
      <c r="A19" s="2"/>
      <c r="B19" s="22"/>
      <c r="C19" s="33"/>
      <c r="D19" s="33"/>
      <c r="E19" s="33"/>
      <c r="F19" s="2"/>
    </row>
    <row r="20" spans="1:6" ht="13.5" customHeight="1" thickBot="1" x14ac:dyDescent="0.25">
      <c r="A20" s="2"/>
      <c r="B20" s="34" t="s">
        <v>12</v>
      </c>
      <c r="C20" s="35"/>
      <c r="D20" s="36" t="s">
        <v>14</v>
      </c>
      <c r="E20" s="37" t="s">
        <v>15</v>
      </c>
      <c r="F20" s="2"/>
    </row>
    <row r="21" spans="1:6" ht="12.75" customHeight="1" thickBot="1" x14ac:dyDescent="0.25">
      <c r="A21" s="2"/>
      <c r="B21" s="65" t="s">
        <v>13</v>
      </c>
      <c r="C21" s="38"/>
      <c r="D21" s="39">
        <f>C17</f>
        <v>0</v>
      </c>
      <c r="E21" s="40">
        <f>C17*C18</f>
        <v>0</v>
      </c>
      <c r="F21" s="2"/>
    </row>
    <row r="22" spans="1:6" s="1" customFormat="1" ht="12.75" customHeight="1" thickBot="1" x14ac:dyDescent="0.25">
      <c r="A22" s="2"/>
      <c r="B22" s="41"/>
      <c r="C22" s="42"/>
      <c r="D22" s="42"/>
      <c r="E22" s="42"/>
      <c r="F22" s="2"/>
    </row>
    <row r="23" spans="1:6" ht="13.5" thickBot="1" x14ac:dyDescent="0.25">
      <c r="A23" s="2"/>
      <c r="B23" s="64" t="s">
        <v>16</v>
      </c>
      <c r="C23" s="43" t="s">
        <v>17</v>
      </c>
      <c r="D23" s="36" t="s">
        <v>14</v>
      </c>
      <c r="E23" s="44" t="s">
        <v>15</v>
      </c>
      <c r="F23" s="2"/>
    </row>
    <row r="24" spans="1:6" x14ac:dyDescent="0.2">
      <c r="A24" s="2"/>
      <c r="B24" s="24" t="s">
        <v>18</v>
      </c>
      <c r="C24" s="74">
        <v>5.2999999999999999E-2</v>
      </c>
      <c r="D24" s="10">
        <f>D21*C24</f>
        <v>0</v>
      </c>
      <c r="E24" s="11">
        <f>E21*C24</f>
        <v>0</v>
      </c>
      <c r="F24" s="2"/>
    </row>
    <row r="25" spans="1:6" x14ac:dyDescent="0.2">
      <c r="A25" s="2"/>
      <c r="B25" s="24" t="s">
        <v>19</v>
      </c>
      <c r="C25" s="9">
        <v>1.0999999999999999E-2</v>
      </c>
      <c r="D25" s="10">
        <f>D21*C25</f>
        <v>0</v>
      </c>
      <c r="E25" s="11">
        <f>E21*C25</f>
        <v>0</v>
      </c>
      <c r="F25" s="2"/>
    </row>
    <row r="26" spans="1:6" x14ac:dyDescent="0.2">
      <c r="A26" s="2"/>
      <c r="B26" s="24" t="s">
        <v>20</v>
      </c>
      <c r="C26" s="9">
        <f>MAX(D58:D83)</f>
        <v>0</v>
      </c>
      <c r="D26" s="10">
        <f>D21*C26</f>
        <v>0</v>
      </c>
      <c r="E26" s="11">
        <f>E21*C26</f>
        <v>0</v>
      </c>
      <c r="F26" s="2"/>
    </row>
    <row r="27" spans="1:6" x14ac:dyDescent="0.2">
      <c r="A27" s="2"/>
      <c r="B27" s="24" t="s">
        <v>21</v>
      </c>
      <c r="C27" s="45">
        <f>0.05*0.1055</f>
        <v>5.2750000000000002E-3</v>
      </c>
      <c r="D27" s="10">
        <f>D21*C27</f>
        <v>0</v>
      </c>
      <c r="E27" s="11">
        <f>E21*C27</f>
        <v>0</v>
      </c>
      <c r="F27" s="2"/>
    </row>
    <row r="28" spans="1:6" s="1" customFormat="1" x14ac:dyDescent="0.2">
      <c r="A28" s="2"/>
      <c r="B28" s="46" t="s">
        <v>51</v>
      </c>
      <c r="C28" s="62"/>
      <c r="D28" s="10" t="str">
        <f>IF(C28="","",D21*C28)</f>
        <v/>
      </c>
      <c r="E28" s="47" t="str">
        <f>IF(C28="","",E21*C28)</f>
        <v/>
      </c>
      <c r="F28" s="2"/>
    </row>
    <row r="29" spans="1:6" x14ac:dyDescent="0.2">
      <c r="A29" s="2"/>
      <c r="B29" s="24" t="s">
        <v>63</v>
      </c>
      <c r="C29" s="62"/>
      <c r="D29" s="10" t="str">
        <f>IF(C29="","",D21*C29)</f>
        <v/>
      </c>
      <c r="E29" s="47" t="str">
        <f>IF(C29="","",E21*C29)</f>
        <v/>
      </c>
      <c r="F29" s="2"/>
    </row>
    <row r="30" spans="1:6" ht="13.5" customHeight="1" x14ac:dyDescent="0.2">
      <c r="A30" s="2"/>
      <c r="B30" s="66" t="s">
        <v>59</v>
      </c>
      <c r="C30" s="48">
        <f>SUM(C24:C29)</f>
        <v>6.9275000000000003E-2</v>
      </c>
      <c r="D30" s="49">
        <f>SUM(D24:D29)</f>
        <v>0</v>
      </c>
      <c r="E30" s="50">
        <f>SUM(E24:E29)</f>
        <v>0</v>
      </c>
      <c r="F30" s="2"/>
    </row>
    <row r="31" spans="1:6" x14ac:dyDescent="0.2">
      <c r="A31" s="2"/>
      <c r="B31" s="51"/>
      <c r="C31" s="52"/>
      <c r="D31" s="52"/>
      <c r="E31" s="53"/>
      <c r="F31" s="2"/>
    </row>
    <row r="32" spans="1:6" ht="13.5" thickBot="1" x14ac:dyDescent="0.25">
      <c r="A32" s="2"/>
      <c r="B32" s="67" t="s">
        <v>60</v>
      </c>
      <c r="C32" s="54"/>
      <c r="D32" s="54">
        <f>SUM(D24:D29)+D21</f>
        <v>0</v>
      </c>
      <c r="E32" s="55">
        <f>SUM(E24:E29)+E21</f>
        <v>0</v>
      </c>
      <c r="F32" s="2"/>
    </row>
    <row r="33" spans="1:6" s="1" customFormat="1" ht="13.5" thickBot="1" x14ac:dyDescent="0.25">
      <c r="A33" s="2"/>
      <c r="B33" s="22"/>
      <c r="C33" s="33"/>
      <c r="D33" s="33"/>
      <c r="E33" s="33"/>
      <c r="F33" s="2"/>
    </row>
    <row r="34" spans="1:6" ht="13.5" thickBot="1" x14ac:dyDescent="0.25">
      <c r="A34" s="2"/>
      <c r="B34" s="64" t="s">
        <v>22</v>
      </c>
      <c r="C34" s="43" t="s">
        <v>17</v>
      </c>
      <c r="D34" s="36" t="s">
        <v>14</v>
      </c>
      <c r="E34" s="44" t="s">
        <v>15</v>
      </c>
      <c r="F34" s="2"/>
    </row>
    <row r="35" spans="1:6" x14ac:dyDescent="0.2">
      <c r="A35" s="2"/>
      <c r="B35" s="24" t="s">
        <v>18</v>
      </c>
      <c r="C35" s="74">
        <v>5.2999999999999999E-2</v>
      </c>
      <c r="D35" s="10">
        <f>D21*C35</f>
        <v>0</v>
      </c>
      <c r="E35" s="11">
        <f>E21*C35</f>
        <v>0</v>
      </c>
      <c r="F35" s="2"/>
    </row>
    <row r="36" spans="1:6" x14ac:dyDescent="0.2">
      <c r="A36" s="2"/>
      <c r="B36" s="24" t="s">
        <v>19</v>
      </c>
      <c r="C36" s="9">
        <v>1.0999999999999999E-2</v>
      </c>
      <c r="D36" s="10">
        <f>D21*C36</f>
        <v>0</v>
      </c>
      <c r="E36" s="11">
        <f>E21*C36</f>
        <v>0</v>
      </c>
      <c r="F36" s="2"/>
    </row>
    <row r="37" spans="1:6" s="1" customFormat="1" x14ac:dyDescent="0.2">
      <c r="A37" s="2"/>
      <c r="B37" s="46" t="s">
        <v>51</v>
      </c>
      <c r="C37" s="62"/>
      <c r="D37" s="10" t="str">
        <f>IF(C37="","",D21*C37)</f>
        <v/>
      </c>
      <c r="E37" s="47" t="str">
        <f>IF(C37="","",E21*C37)</f>
        <v/>
      </c>
      <c r="F37" s="2"/>
    </row>
    <row r="38" spans="1:6" s="1" customFormat="1" x14ac:dyDescent="0.2">
      <c r="A38" s="2"/>
      <c r="B38" s="46" t="s">
        <v>62</v>
      </c>
      <c r="C38" s="62"/>
      <c r="D38" s="10" t="str">
        <f>IF(C38="","",D21*C38)</f>
        <v/>
      </c>
      <c r="E38" s="47" t="str">
        <f>IF(C38="","",E21*C38)</f>
        <v/>
      </c>
      <c r="F38" s="2"/>
    </row>
    <row r="39" spans="1:6" x14ac:dyDescent="0.2">
      <c r="A39" s="2"/>
      <c r="B39" s="24" t="str">
        <f>IF(C16=B87,"Imposta alla fonte","")</f>
        <v/>
      </c>
      <c r="C39" s="9" t="str">
        <f>IF(C16=B87,0.05,"")</f>
        <v/>
      </c>
      <c r="D39" s="10" t="str">
        <f>IF(C16=B87,D21*C39,"")</f>
        <v/>
      </c>
      <c r="E39" s="11" t="str">
        <f>IF(C16=B87,E21*C39,"")</f>
        <v/>
      </c>
      <c r="F39" s="2"/>
    </row>
    <row r="40" spans="1:6" x14ac:dyDescent="0.2">
      <c r="A40" s="2"/>
      <c r="B40" s="24" t="str">
        <f>IF(C16=B89,"Imposta alla fonte","")</f>
        <v/>
      </c>
      <c r="C40" s="60"/>
      <c r="D40" s="10" t="str">
        <f>IF(C40="","",D21*C40)</f>
        <v/>
      </c>
      <c r="E40" s="11" t="str">
        <f>IF(C40="","",E21*C40)</f>
        <v/>
      </c>
      <c r="F40" s="2"/>
    </row>
    <row r="41" spans="1:6" s="1" customFormat="1" x14ac:dyDescent="0.2">
      <c r="A41" s="2"/>
      <c r="B41" s="30" t="str">
        <f>IF(C15=B81,"CAF","")</f>
        <v/>
      </c>
      <c r="C41" s="61" t="str">
        <f>IF(C15=B81,0.0017,"")</f>
        <v/>
      </c>
      <c r="D41" s="14" t="str">
        <f>IF(C15=B81,D21*C41,"")</f>
        <v/>
      </c>
      <c r="E41" s="15" t="str">
        <f>IF(C15=B81,E21*C41,"")</f>
        <v/>
      </c>
      <c r="F41" s="2"/>
    </row>
    <row r="42" spans="1:6" ht="13.5" customHeight="1" x14ac:dyDescent="0.2">
      <c r="A42" s="2"/>
      <c r="B42" s="66" t="s">
        <v>23</v>
      </c>
      <c r="C42" s="48">
        <f>SUM(C35:C41)</f>
        <v>6.4000000000000001E-2</v>
      </c>
      <c r="D42" s="49">
        <f>SUM(D35:D41)</f>
        <v>0</v>
      </c>
      <c r="E42" s="50">
        <f>SUM(E35:E41)</f>
        <v>0</v>
      </c>
      <c r="F42" s="2"/>
    </row>
    <row r="43" spans="1:6" x14ac:dyDescent="0.2">
      <c r="A43" s="2"/>
      <c r="B43" s="56"/>
      <c r="C43" s="57"/>
      <c r="D43" s="57"/>
      <c r="E43" s="58"/>
      <c r="F43" s="2"/>
    </row>
    <row r="44" spans="1:6" ht="13.5" customHeight="1" thickBot="1" x14ac:dyDescent="0.25">
      <c r="A44" s="2"/>
      <c r="B44" s="67" t="s">
        <v>24</v>
      </c>
      <c r="C44" s="54"/>
      <c r="D44" s="54">
        <f>D21-D42</f>
        <v>0</v>
      </c>
      <c r="E44" s="55">
        <f>E21-E42</f>
        <v>0</v>
      </c>
      <c r="F44" s="2"/>
    </row>
    <row r="45" spans="1:6" ht="13.5" thickBot="1" x14ac:dyDescent="0.25">
      <c r="A45" s="2"/>
      <c r="B45" s="59"/>
      <c r="C45" s="59"/>
      <c r="D45" s="59"/>
      <c r="E45" s="59"/>
      <c r="F45" s="2"/>
    </row>
    <row r="46" spans="1:6" s="1" customFormat="1" ht="13.5" thickBot="1" x14ac:dyDescent="0.25">
      <c r="A46" s="2"/>
      <c r="B46" s="5" t="s">
        <v>25</v>
      </c>
      <c r="C46" s="6"/>
      <c r="D46" s="36" t="s">
        <v>14</v>
      </c>
      <c r="E46" s="7" t="s">
        <v>15</v>
      </c>
      <c r="F46" s="2"/>
    </row>
    <row r="47" spans="1:6" s="1" customFormat="1" x14ac:dyDescent="0.2">
      <c r="A47" s="2"/>
      <c r="B47" s="8" t="s">
        <v>26</v>
      </c>
      <c r="C47" s="9"/>
      <c r="D47" s="10">
        <f>IF(D39="",D24+D25+D27+D35+D36,D24+D25+D27+D35+D36+D39)</f>
        <v>0</v>
      </c>
      <c r="E47" s="11">
        <f>IF(E39="",E24+E25+E27+E35+E36,E24+E25+E27+E35+E36+E39)</f>
        <v>0</v>
      </c>
      <c r="F47" s="2"/>
    </row>
    <row r="48" spans="1:6" x14ac:dyDescent="0.2">
      <c r="A48" s="2"/>
      <c r="B48" s="8" t="s">
        <v>27</v>
      </c>
      <c r="C48" s="9"/>
      <c r="D48" s="10">
        <f>IF(D41="",D26,D26+D41)</f>
        <v>0</v>
      </c>
      <c r="E48" s="11">
        <f>IF(E41="",E26,E26+E41)</f>
        <v>0</v>
      </c>
      <c r="F48" s="2"/>
    </row>
    <row r="49" spans="1:6" x14ac:dyDescent="0.2">
      <c r="A49" s="2"/>
      <c r="B49" s="8" t="str">
        <f>IF(AND(D28="",E28="",D37="",E37=""),"","Premi all'assicuratore indennità gioranliera malattia")</f>
        <v/>
      </c>
      <c r="C49" s="4"/>
      <c r="D49" s="10" t="str">
        <f>IF(AND(D28="",D37=""),"",IF(D28="",D37,IF(D37="",D28,D28+D37)))</f>
        <v/>
      </c>
      <c r="E49" s="11" t="str">
        <f>IF(AND(E28="",E37=""),"",IF(E28="",E37,IF(E37="",E28,E28+E37)))</f>
        <v/>
      </c>
      <c r="F49" s="2"/>
    </row>
    <row r="50" spans="1:6" x14ac:dyDescent="0.2">
      <c r="A50" s="2"/>
      <c r="B50" s="12" t="str">
        <f>IF(AND(C29="",E29="",C38="",E38=""),"","Premi all'assicuratore infortuni")</f>
        <v/>
      </c>
      <c r="C50" s="13"/>
      <c r="D50" s="14" t="str">
        <f>IF(AND(D29="",D38=""),"",IF(D29="",D38,IF(D38="",D29,D29+D38)))</f>
        <v/>
      </c>
      <c r="E50" s="15" t="str">
        <f>IF(AND(E29="",E38=""),"",IF(E29="",E38,IF(E38="",E29,E29+E38)))</f>
        <v/>
      </c>
      <c r="F50" s="2"/>
    </row>
    <row r="51" spans="1:6" ht="13.5" thickBot="1" x14ac:dyDescent="0.25">
      <c r="A51" s="2"/>
      <c r="B51" s="16" t="str">
        <f>IF(D51="","","Imposte alla fonte all'Ufficio contribuzioni")</f>
        <v/>
      </c>
      <c r="C51" s="17"/>
      <c r="D51" s="18" t="str">
        <f>IF(D40="","",D40)</f>
        <v/>
      </c>
      <c r="E51" s="19" t="str">
        <f>IF(E40="","",E40)</f>
        <v/>
      </c>
      <c r="F51" s="2"/>
    </row>
    <row r="52" spans="1:6" x14ac:dyDescent="0.2">
      <c r="A52" s="2"/>
      <c r="B52" s="2"/>
      <c r="C52" s="2"/>
      <c r="D52" s="2"/>
      <c r="E52" s="2"/>
      <c r="F52" s="2"/>
    </row>
    <row r="53" spans="1:6" ht="14.45" customHeight="1" x14ac:dyDescent="0.2">
      <c r="A53" s="2"/>
      <c r="B53" s="63"/>
      <c r="C53" s="63"/>
      <c r="D53" s="63"/>
      <c r="E53" s="63"/>
      <c r="F53" s="2"/>
    </row>
    <row r="54" spans="1:6" s="69" customFormat="1" x14ac:dyDescent="0.2">
      <c r="A54" s="68"/>
      <c r="B54" s="68"/>
      <c r="C54" s="68"/>
      <c r="D54" s="68"/>
      <c r="E54" s="68"/>
      <c r="F54" s="68"/>
    </row>
    <row r="55" spans="1:6" s="69" customFormat="1" hidden="1" x14ac:dyDescent="0.2">
      <c r="A55" s="70"/>
      <c r="B55" s="70"/>
      <c r="C55" s="70"/>
      <c r="D55" s="70"/>
      <c r="E55" s="70"/>
      <c r="F55" s="70"/>
    </row>
    <row r="56" spans="1:6" s="69" customFormat="1" hidden="1" x14ac:dyDescent="0.2">
      <c r="A56" s="70"/>
      <c r="B56" s="71" t="s">
        <v>1</v>
      </c>
      <c r="C56" s="72"/>
      <c r="D56" s="72"/>
      <c r="E56" s="70"/>
      <c r="F56" s="70"/>
    </row>
    <row r="57" spans="1:6" s="69" customFormat="1" hidden="1" x14ac:dyDescent="0.2">
      <c r="A57" s="70"/>
      <c r="B57" s="72" t="s">
        <v>55</v>
      </c>
      <c r="C57" s="72">
        <v>0</v>
      </c>
      <c r="D57" s="72">
        <f t="shared" ref="D57:D83" si="0">IF($C$15=B57,C57,"")</f>
        <v>0</v>
      </c>
      <c r="E57" s="70" t="str">
        <f>IF($E$19=B57,C57,"")</f>
        <v/>
      </c>
      <c r="F57" s="70"/>
    </row>
    <row r="58" spans="1:6" s="69" customFormat="1" hidden="1" x14ac:dyDescent="0.2">
      <c r="A58" s="70"/>
      <c r="B58" s="72" t="s">
        <v>28</v>
      </c>
      <c r="C58" s="73">
        <v>1.4500000000000001E-2</v>
      </c>
      <c r="D58" s="72" t="str">
        <f t="shared" si="0"/>
        <v/>
      </c>
      <c r="E58" s="70"/>
      <c r="F58" s="70"/>
    </row>
    <row r="59" spans="1:6" s="69" customFormat="1" hidden="1" x14ac:dyDescent="0.2">
      <c r="A59" s="70"/>
      <c r="B59" s="72" t="s">
        <v>53</v>
      </c>
      <c r="C59" s="73">
        <v>1.6E-2</v>
      </c>
      <c r="D59" s="72" t="str">
        <f t="shared" si="0"/>
        <v/>
      </c>
      <c r="E59" s="70"/>
      <c r="F59" s="70"/>
    </row>
    <row r="60" spans="1:6" s="69" customFormat="1" hidden="1" x14ac:dyDescent="0.2">
      <c r="A60" s="70"/>
      <c r="B60" s="72" t="s">
        <v>54</v>
      </c>
      <c r="C60" s="73">
        <v>1.7999999999999999E-2</v>
      </c>
      <c r="D60" s="72" t="str">
        <f t="shared" si="0"/>
        <v/>
      </c>
      <c r="E60" s="70"/>
      <c r="F60" s="70"/>
    </row>
    <row r="61" spans="1:6" s="69" customFormat="1" hidden="1" x14ac:dyDescent="0.2">
      <c r="A61" s="70"/>
      <c r="B61" s="72" t="s">
        <v>29</v>
      </c>
      <c r="C61" s="73">
        <v>1.2500000000000001E-2</v>
      </c>
      <c r="D61" s="72" t="str">
        <f t="shared" si="0"/>
        <v/>
      </c>
      <c r="E61" s="70"/>
      <c r="F61" s="70"/>
    </row>
    <row r="62" spans="1:6" s="69" customFormat="1" hidden="1" x14ac:dyDescent="0.2">
      <c r="A62" s="70"/>
      <c r="B62" s="72" t="s">
        <v>30</v>
      </c>
      <c r="C62" s="73">
        <v>1.6500000000000001E-2</v>
      </c>
      <c r="D62" s="72" t="str">
        <f>IF($C$15=B62,C62,"")</f>
        <v/>
      </c>
      <c r="E62" s="70"/>
      <c r="F62" s="70"/>
    </row>
    <row r="63" spans="1:6" s="69" customFormat="1" hidden="1" x14ac:dyDescent="0.2">
      <c r="A63" s="70"/>
      <c r="B63" s="72" t="s">
        <v>31</v>
      </c>
      <c r="C63" s="73">
        <v>1.4999999999999999E-2</v>
      </c>
      <c r="D63" s="72" t="str">
        <f t="shared" si="0"/>
        <v/>
      </c>
      <c r="E63" s="70"/>
      <c r="F63" s="70"/>
    </row>
    <row r="64" spans="1:6" s="69" customFormat="1" hidden="1" x14ac:dyDescent="0.2">
      <c r="A64" s="70"/>
      <c r="B64" s="72" t="s">
        <v>32</v>
      </c>
      <c r="C64" s="73">
        <v>2.4799999999999999E-2</v>
      </c>
      <c r="D64" s="72" t="str">
        <f t="shared" si="0"/>
        <v/>
      </c>
      <c r="E64" s="70"/>
      <c r="F64" s="70"/>
    </row>
    <row r="65" spans="1:6" s="69" customFormat="1" hidden="1" x14ac:dyDescent="0.2">
      <c r="A65" s="70"/>
      <c r="B65" s="72" t="s">
        <v>33</v>
      </c>
      <c r="C65" s="73">
        <v>2.2800000000000001E-2</v>
      </c>
      <c r="D65" s="72" t="str">
        <f t="shared" si="0"/>
        <v/>
      </c>
      <c r="E65" s="70"/>
      <c r="F65" s="70"/>
    </row>
    <row r="66" spans="1:6" s="69" customFormat="1" hidden="1" x14ac:dyDescent="0.2">
      <c r="A66" s="70"/>
      <c r="B66" s="72" t="s">
        <v>34</v>
      </c>
      <c r="C66" s="73">
        <v>1.4E-2</v>
      </c>
      <c r="D66" s="72" t="str">
        <f t="shared" si="0"/>
        <v/>
      </c>
      <c r="E66" s="70"/>
      <c r="F66" s="70"/>
    </row>
    <row r="67" spans="1:6" s="69" customFormat="1" ht="11.25" hidden="1" customHeight="1" x14ac:dyDescent="0.2">
      <c r="A67" s="70"/>
      <c r="B67" s="72" t="s">
        <v>35</v>
      </c>
      <c r="C67" s="73">
        <v>1.6E-2</v>
      </c>
      <c r="D67" s="72" t="str">
        <f t="shared" si="0"/>
        <v/>
      </c>
      <c r="E67" s="70"/>
      <c r="F67" s="70"/>
    </row>
    <row r="68" spans="1:6" s="69" customFormat="1" hidden="1" x14ac:dyDescent="0.2">
      <c r="A68" s="70"/>
      <c r="B68" s="72" t="s">
        <v>36</v>
      </c>
      <c r="C68" s="73">
        <v>2.75E-2</v>
      </c>
      <c r="D68" s="72" t="str">
        <f t="shared" si="0"/>
        <v/>
      </c>
      <c r="E68" s="70"/>
      <c r="F68" s="70"/>
    </row>
    <row r="69" spans="1:6" s="69" customFormat="1" hidden="1" x14ac:dyDescent="0.2">
      <c r="A69" s="70"/>
      <c r="B69" s="72" t="s">
        <v>37</v>
      </c>
      <c r="C69" s="73">
        <v>1.35E-2</v>
      </c>
      <c r="D69" s="72" t="str">
        <f t="shared" si="0"/>
        <v/>
      </c>
      <c r="E69" s="70"/>
      <c r="F69" s="70"/>
    </row>
    <row r="70" spans="1:6" s="69" customFormat="1" hidden="1" x14ac:dyDescent="0.2">
      <c r="A70" s="70"/>
      <c r="B70" s="72" t="s">
        <v>38</v>
      </c>
      <c r="C70" s="73">
        <v>1.9E-2</v>
      </c>
      <c r="D70" s="72" t="str">
        <f t="shared" si="0"/>
        <v/>
      </c>
      <c r="E70" s="70"/>
      <c r="F70" s="70"/>
    </row>
    <row r="71" spans="1:6" s="69" customFormat="1" hidden="1" x14ac:dyDescent="0.2">
      <c r="A71" s="70"/>
      <c r="B71" s="72" t="s">
        <v>39</v>
      </c>
      <c r="C71" s="73">
        <v>1.4999999999999999E-2</v>
      </c>
      <c r="D71" s="72" t="str">
        <f t="shared" si="0"/>
        <v/>
      </c>
      <c r="E71" s="70"/>
      <c r="F71" s="70"/>
    </row>
    <row r="72" spans="1:6" s="69" customFormat="1" ht="10.5" hidden="1" customHeight="1" x14ac:dyDescent="0.2">
      <c r="A72" s="70"/>
      <c r="B72" s="72" t="s">
        <v>40</v>
      </c>
      <c r="C72" s="73">
        <v>1.4E-2</v>
      </c>
      <c r="D72" s="72" t="str">
        <f t="shared" si="0"/>
        <v/>
      </c>
      <c r="E72" s="70"/>
      <c r="F72" s="70"/>
    </row>
    <row r="73" spans="1:6" s="69" customFormat="1" hidden="1" x14ac:dyDescent="0.2">
      <c r="A73" s="70"/>
      <c r="B73" s="72" t="s">
        <v>41</v>
      </c>
      <c r="C73" s="73">
        <v>1.7999999999999999E-2</v>
      </c>
      <c r="D73" s="72" t="str">
        <f t="shared" si="0"/>
        <v/>
      </c>
      <c r="E73" s="70"/>
      <c r="F73" s="70"/>
    </row>
    <row r="74" spans="1:6" s="69" customFormat="1" hidden="1" x14ac:dyDescent="0.2">
      <c r="A74" s="70"/>
      <c r="B74" s="72" t="s">
        <v>42</v>
      </c>
      <c r="C74" s="73">
        <v>1.2500000000000001E-2</v>
      </c>
      <c r="D74" s="72" t="str">
        <f t="shared" si="0"/>
        <v/>
      </c>
      <c r="E74" s="70"/>
      <c r="F74" s="70"/>
    </row>
    <row r="75" spans="1:6" s="69" customFormat="1" hidden="1" x14ac:dyDescent="0.2">
      <c r="A75" s="70"/>
      <c r="B75" s="72" t="s">
        <v>43</v>
      </c>
      <c r="C75" s="73">
        <v>1.2999999999999999E-2</v>
      </c>
      <c r="D75" s="72" t="str">
        <f t="shared" si="0"/>
        <v/>
      </c>
      <c r="E75" s="70"/>
      <c r="F75" s="70"/>
    </row>
    <row r="76" spans="1:6" s="69" customFormat="1" hidden="1" x14ac:dyDescent="0.2">
      <c r="A76" s="70"/>
      <c r="B76" s="72" t="s">
        <v>44</v>
      </c>
      <c r="C76" s="73">
        <v>1.2999999999999999E-2</v>
      </c>
      <c r="D76" s="72" t="str">
        <f t="shared" si="0"/>
        <v/>
      </c>
      <c r="E76" s="70"/>
      <c r="F76" s="70"/>
    </row>
    <row r="77" spans="1:6" s="69" customFormat="1" hidden="1" x14ac:dyDescent="0.2">
      <c r="A77" s="70"/>
      <c r="B77" s="72" t="s">
        <v>45</v>
      </c>
      <c r="C77" s="73">
        <v>1.7000000000000001E-2</v>
      </c>
      <c r="D77" s="72" t="str">
        <f t="shared" si="0"/>
        <v/>
      </c>
      <c r="E77" s="70"/>
      <c r="F77" s="70"/>
    </row>
    <row r="78" spans="1:6" s="69" customFormat="1" hidden="1" x14ac:dyDescent="0.2">
      <c r="A78" s="70"/>
      <c r="B78" s="72" t="s">
        <v>46</v>
      </c>
      <c r="C78" s="73">
        <v>1.4999999999999999E-2</v>
      </c>
      <c r="D78" s="72" t="str">
        <f t="shared" si="0"/>
        <v/>
      </c>
      <c r="E78" s="70"/>
      <c r="F78" s="70"/>
    </row>
    <row r="79" spans="1:6" s="69" customFormat="1" hidden="1" x14ac:dyDescent="0.2">
      <c r="A79" s="70"/>
      <c r="B79" s="72" t="s">
        <v>0</v>
      </c>
      <c r="C79" s="73">
        <v>2.1000000000000001E-2</v>
      </c>
      <c r="D79" s="72" t="str">
        <f t="shared" si="0"/>
        <v/>
      </c>
      <c r="E79" s="70"/>
      <c r="F79" s="70"/>
    </row>
    <row r="80" spans="1:6" s="69" customFormat="1" hidden="1" x14ac:dyDescent="0.2">
      <c r="A80" s="70"/>
      <c r="B80" s="72" t="s">
        <v>47</v>
      </c>
      <c r="C80" s="73">
        <v>2.4799999999999999E-2</v>
      </c>
      <c r="D80" s="72" t="str">
        <f t="shared" si="0"/>
        <v/>
      </c>
      <c r="E80" s="70"/>
      <c r="F80" s="70"/>
    </row>
    <row r="81" spans="1:7" s="69" customFormat="1" hidden="1" x14ac:dyDescent="0.2">
      <c r="A81" s="70"/>
      <c r="B81" s="72" t="s">
        <v>48</v>
      </c>
      <c r="C81" s="73">
        <v>2.5000000000000001E-2</v>
      </c>
      <c r="D81" s="72" t="str">
        <f t="shared" si="0"/>
        <v/>
      </c>
      <c r="E81" s="70"/>
      <c r="F81" s="70"/>
    </row>
    <row r="82" spans="1:7" s="69" customFormat="1" hidden="1" x14ac:dyDescent="0.2">
      <c r="A82" s="70"/>
      <c r="B82" s="72" t="s">
        <v>49</v>
      </c>
      <c r="C82" s="73">
        <v>1.6E-2</v>
      </c>
      <c r="D82" s="72" t="str">
        <f t="shared" si="0"/>
        <v/>
      </c>
      <c r="E82" s="70"/>
      <c r="F82" s="70"/>
    </row>
    <row r="83" spans="1:7" s="69" customFormat="1" hidden="1" x14ac:dyDescent="0.2">
      <c r="A83" s="70"/>
      <c r="B83" s="72" t="s">
        <v>50</v>
      </c>
      <c r="C83" s="73">
        <v>1.025E-2</v>
      </c>
      <c r="D83" s="72" t="str">
        <f t="shared" si="0"/>
        <v/>
      </c>
      <c r="E83" s="70"/>
      <c r="F83" s="70"/>
    </row>
    <row r="84" spans="1:7" s="69" customFormat="1" ht="12" hidden="1" customHeight="1" x14ac:dyDescent="0.2">
      <c r="A84" s="70"/>
      <c r="B84" s="72"/>
      <c r="C84" s="72"/>
      <c r="E84" s="70"/>
      <c r="F84" s="70"/>
    </row>
    <row r="85" spans="1:7" s="69" customFormat="1" hidden="1" x14ac:dyDescent="0.2">
      <c r="A85" s="70"/>
      <c r="B85" s="71" t="s">
        <v>9</v>
      </c>
      <c r="C85" s="72"/>
      <c r="D85" s="72"/>
      <c r="E85" s="70"/>
      <c r="F85" s="70"/>
    </row>
    <row r="86" spans="1:7" s="69" customFormat="1" hidden="1" x14ac:dyDescent="0.2">
      <c r="A86" s="70"/>
      <c r="B86" s="72" t="s">
        <v>55</v>
      </c>
      <c r="C86" s="72"/>
      <c r="D86" s="72"/>
      <c r="E86" s="70"/>
      <c r="F86" s="70"/>
    </row>
    <row r="87" spans="1:7" s="69" customFormat="1" hidden="1" x14ac:dyDescent="0.2">
      <c r="A87" s="70"/>
      <c r="B87" s="70" t="s">
        <v>56</v>
      </c>
      <c r="C87" s="72"/>
      <c r="D87" s="72"/>
      <c r="E87" s="70"/>
      <c r="F87" s="70"/>
    </row>
    <row r="88" spans="1:7" s="69" customFormat="1" hidden="1" x14ac:dyDescent="0.2">
      <c r="A88" s="70"/>
      <c r="B88" s="70" t="s">
        <v>57</v>
      </c>
      <c r="C88" s="72"/>
      <c r="D88" s="72"/>
      <c r="E88" s="70"/>
      <c r="F88" s="70"/>
    </row>
    <row r="89" spans="1:7" s="69" customFormat="1" hidden="1" x14ac:dyDescent="0.2">
      <c r="A89" s="70"/>
      <c r="B89" s="70" t="s">
        <v>58</v>
      </c>
      <c r="C89" s="72"/>
      <c r="E89" s="70"/>
      <c r="F89" s="70"/>
    </row>
    <row r="90" spans="1:7" s="69" customFormat="1" hidden="1" x14ac:dyDescent="0.2">
      <c r="A90" s="70"/>
      <c r="B90" s="72"/>
      <c r="C90" s="72"/>
      <c r="D90" s="72"/>
      <c r="E90" s="72"/>
      <c r="F90" s="72"/>
    </row>
    <row r="91" spans="1:7" s="69" customFormat="1" x14ac:dyDescent="0.2"/>
    <row r="92" spans="1:7" s="69" customFormat="1" x14ac:dyDescent="0.2"/>
    <row r="93" spans="1:7" x14ac:dyDescent="0.2">
      <c r="A93" s="1"/>
      <c r="B93" s="1"/>
      <c r="C93" s="1"/>
      <c r="D93" s="1"/>
      <c r="E93" s="1"/>
      <c r="F93" s="1"/>
      <c r="G93" s="1"/>
    </row>
    <row r="94" spans="1:7" x14ac:dyDescent="0.2">
      <c r="A94" s="1"/>
      <c r="B94" s="1"/>
      <c r="C94" s="1"/>
      <c r="D94" s="1"/>
      <c r="E94" s="1"/>
      <c r="F94" s="1"/>
      <c r="G94" s="1"/>
    </row>
    <row r="95" spans="1:7" x14ac:dyDescent="0.2">
      <c r="A95" s="1"/>
      <c r="B95" s="1"/>
      <c r="C95" s="1"/>
      <c r="D95" s="1"/>
      <c r="E95" s="1"/>
      <c r="F95" s="1"/>
      <c r="G95" s="1"/>
    </row>
    <row r="96" spans="1:7" x14ac:dyDescent="0.2">
      <c r="A96" s="1"/>
      <c r="B96" s="1"/>
      <c r="C96" s="1"/>
      <c r="D96" s="1"/>
      <c r="E96" s="1"/>
      <c r="F96" s="1"/>
      <c r="G96" s="1"/>
    </row>
    <row r="97" spans="1:7" x14ac:dyDescent="0.2">
      <c r="A97" s="1"/>
      <c r="B97" s="1"/>
      <c r="C97" s="1"/>
      <c r="D97" s="1"/>
      <c r="E97" s="1"/>
      <c r="F97" s="1"/>
      <c r="G97" s="1"/>
    </row>
    <row r="98" spans="1:7" x14ac:dyDescent="0.2">
      <c r="A98" s="1"/>
      <c r="B98" s="1"/>
      <c r="C98" s="1"/>
      <c r="D98" s="1"/>
      <c r="E98" s="1"/>
      <c r="F98" s="1"/>
      <c r="G98" s="1"/>
    </row>
    <row r="99" spans="1:7" x14ac:dyDescent="0.2">
      <c r="A99" s="1"/>
      <c r="B99" s="1"/>
      <c r="C99" s="1"/>
      <c r="D99" s="1"/>
      <c r="E99" s="1"/>
      <c r="F99" s="1"/>
      <c r="G99" s="1"/>
    </row>
    <row r="100" spans="1:7" x14ac:dyDescent="0.2">
      <c r="A100" s="1"/>
      <c r="B100" s="1"/>
      <c r="C100" s="1"/>
      <c r="D100" s="1"/>
      <c r="E100" s="1"/>
      <c r="F100" s="1"/>
      <c r="G100" s="1"/>
    </row>
    <row r="101" spans="1:7" x14ac:dyDescent="0.2">
      <c r="A101" s="1"/>
      <c r="B101" s="1"/>
      <c r="C101" s="1"/>
      <c r="D101" s="1"/>
      <c r="E101" s="1"/>
      <c r="F101" s="1"/>
      <c r="G101" s="1"/>
    </row>
    <row r="102" spans="1:7" x14ac:dyDescent="0.2">
      <c r="A102" s="1"/>
      <c r="B102" s="1"/>
      <c r="C102" s="1"/>
      <c r="D102" s="1"/>
      <c r="E102" s="1"/>
      <c r="F102" s="1"/>
      <c r="G102" s="1"/>
    </row>
    <row r="103" spans="1:7" x14ac:dyDescent="0.2">
      <c r="A103" s="1"/>
      <c r="B103" s="1"/>
      <c r="C103" s="1"/>
      <c r="D103" s="1"/>
      <c r="E103" s="1"/>
      <c r="F103" s="1"/>
      <c r="G103" s="1"/>
    </row>
    <row r="104" spans="1:7" x14ac:dyDescent="0.2">
      <c r="A104" s="1"/>
      <c r="B104" s="1"/>
      <c r="C104" s="1"/>
      <c r="D104" s="1"/>
      <c r="E104" s="1"/>
      <c r="F104" s="1"/>
      <c r="G104" s="1"/>
    </row>
    <row r="105" spans="1:7" x14ac:dyDescent="0.2">
      <c r="A105" s="1"/>
      <c r="B105" s="1"/>
      <c r="C105" s="1"/>
      <c r="D105" s="1"/>
      <c r="E105" s="1"/>
      <c r="F105" s="1"/>
      <c r="G105" s="1"/>
    </row>
    <row r="106" spans="1:7" x14ac:dyDescent="0.2">
      <c r="A106" s="1"/>
      <c r="B106" s="1"/>
      <c r="C106" s="1"/>
      <c r="D106" s="1"/>
      <c r="E106" s="1"/>
      <c r="F106" s="1"/>
      <c r="G106" s="1"/>
    </row>
    <row r="107" spans="1:7" x14ac:dyDescent="0.2">
      <c r="A107" s="1"/>
      <c r="B107" s="1"/>
      <c r="C107" s="1"/>
      <c r="D107" s="1"/>
      <c r="E107" s="1"/>
      <c r="F107" s="1"/>
      <c r="G107" s="1"/>
    </row>
    <row r="108" spans="1:7" x14ac:dyDescent="0.2">
      <c r="A108" s="1"/>
      <c r="B108" s="1"/>
      <c r="C108" s="1"/>
      <c r="D108" s="1"/>
      <c r="E108" s="1"/>
      <c r="F108" s="1"/>
      <c r="G108" s="1"/>
    </row>
    <row r="109" spans="1:7" x14ac:dyDescent="0.2">
      <c r="A109" s="1"/>
      <c r="B109" s="1"/>
      <c r="C109" s="1"/>
      <c r="D109" s="1"/>
      <c r="E109" s="1"/>
      <c r="F109" s="1"/>
      <c r="G109" s="1"/>
    </row>
    <row r="110" spans="1:7" x14ac:dyDescent="0.2">
      <c r="A110" s="1"/>
      <c r="B110" s="1"/>
      <c r="C110" s="1"/>
      <c r="D110" s="1"/>
      <c r="E110" s="1"/>
      <c r="F110" s="1"/>
      <c r="G110" s="1"/>
    </row>
    <row r="111" spans="1:7" x14ac:dyDescent="0.2">
      <c r="A111" s="1"/>
      <c r="B111" s="1"/>
      <c r="C111" s="1"/>
      <c r="D111" s="1"/>
      <c r="E111" s="1"/>
      <c r="F111" s="1"/>
      <c r="G111" s="1"/>
    </row>
    <row r="112" spans="1:7" x14ac:dyDescent="0.2">
      <c r="A112" s="1"/>
      <c r="B112" s="1"/>
      <c r="C112" s="1"/>
      <c r="D112" s="1"/>
      <c r="E112" s="1"/>
      <c r="F112" s="1"/>
      <c r="G112" s="1"/>
    </row>
    <row r="113" spans="1:7" x14ac:dyDescent="0.2">
      <c r="A113" s="1"/>
      <c r="B113" s="1"/>
      <c r="C113" s="1"/>
      <c r="D113" s="1"/>
      <c r="E113" s="1"/>
      <c r="F113" s="1"/>
      <c r="G113" s="1"/>
    </row>
    <row r="114" spans="1:7" x14ac:dyDescent="0.2">
      <c r="A114" s="1"/>
      <c r="B114" s="1"/>
      <c r="C114" s="1"/>
      <c r="D114" s="1"/>
      <c r="E114" s="1"/>
      <c r="F114" s="1"/>
      <c r="G114" s="1"/>
    </row>
    <row r="115" spans="1:7" x14ac:dyDescent="0.2">
      <c r="A115" s="1"/>
      <c r="B115" s="1"/>
      <c r="C115" s="1"/>
      <c r="D115" s="1"/>
      <c r="E115" s="1"/>
      <c r="F115" s="1"/>
      <c r="G115" s="1"/>
    </row>
    <row r="116" spans="1:7" x14ac:dyDescent="0.2">
      <c r="A116" s="1"/>
      <c r="B116" s="1"/>
      <c r="C116" s="1"/>
      <c r="D116" s="1"/>
      <c r="E116" s="1"/>
      <c r="F116" s="1"/>
      <c r="G116" s="1"/>
    </row>
    <row r="117" spans="1:7" x14ac:dyDescent="0.2">
      <c r="A117" s="1"/>
      <c r="B117" s="1"/>
      <c r="C117" s="1"/>
      <c r="D117" s="1"/>
      <c r="E117" s="1"/>
      <c r="F117" s="1"/>
      <c r="G117" s="1"/>
    </row>
    <row r="118" spans="1:7" x14ac:dyDescent="0.2">
      <c r="A118" s="1"/>
      <c r="B118" s="1"/>
      <c r="C118" s="1"/>
      <c r="D118" s="1"/>
      <c r="E118" s="1"/>
      <c r="F118" s="1"/>
      <c r="G118" s="1"/>
    </row>
    <row r="119" spans="1:7" x14ac:dyDescent="0.2">
      <c r="B119" s="1"/>
      <c r="C119" s="1"/>
      <c r="D119" s="1"/>
      <c r="E119" s="1"/>
      <c r="F119" s="1"/>
      <c r="G119" s="1"/>
    </row>
  </sheetData>
  <sheetProtection selectLockedCells="1"/>
  <mergeCells count="13">
    <mergeCell ref="C17:D17"/>
    <mergeCell ref="C18:D18"/>
    <mergeCell ref="D14:E14"/>
    <mergeCell ref="C4:E4"/>
    <mergeCell ref="C9:E9"/>
    <mergeCell ref="C7:E7"/>
    <mergeCell ref="C11:E11"/>
    <mergeCell ref="C12:E12"/>
    <mergeCell ref="C6:E6"/>
    <mergeCell ref="C5:E5"/>
    <mergeCell ref="C10:E10"/>
    <mergeCell ref="C15:D15"/>
    <mergeCell ref="C16:D16"/>
  </mergeCells>
  <dataValidations count="2">
    <dataValidation type="list" allowBlank="1" showInputMessage="1" showErrorMessage="1" sqref="C16:D16" xr:uid="{00000000-0002-0000-0000-000000000000}">
      <formula1>$B$86:$B$89</formula1>
    </dataValidation>
    <dataValidation type="list" allowBlank="1" showInputMessage="1" showErrorMessage="1" sqref="C15:D15" xr:uid="{00000000-0002-0000-0000-000001000000}">
      <formula1>$B$57:$B$83</formula1>
    </dataValidation>
  </dataValidations>
  <pageMargins left="0.70866141732283472" right="0.70866141732283472" top="0.78740157480314965" bottom="0.78740157480314965"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Lohnbudget Monatslohn</vt:lpstr>
      <vt:lpstr>'Lohnbudget Monatslohn'!Druckbereich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2011-05-03T13:20:48Z</cp:lastPrinted>
  <dcterms:created xsi:type="dcterms:W3CDTF">2010-12-14T16:43:31Z</dcterms:created>
  <dcterms:modified xsi:type="dcterms:W3CDTF">2023-12-14T08:42:35Z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10:54:17</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COO.2101.104.5.3506297</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10:54:17</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*COO.2101.104.5.3506297*</vt:lpwstr>
  </property>
  <property fmtid="{D5CDD505-2E9C-101B-9397-08002B2CF9AE}" pid="27" name="FSC#COOELAK@1.1001:RefBarCode">
    <vt:lpwstr>*Preventivo_salariale_(salario_mensile)_2013*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*COO.2101.104.6.1769490*</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